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3.xml" ContentType="application/vnd.openxmlformats-officedocument.drawing+xml"/>
  <Override PartName="/xl/queryTables/queryTable3.xml" ContentType="application/vnd.openxmlformats-officedocument.spreadsheetml.queryTable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-23360" yWindow="-11460" windowWidth="22280" windowHeight="19880" tabRatio="500" activeTab="6"/>
  </bookViews>
  <sheets>
    <sheet name="Map" sheetId="7" r:id="rId1"/>
    <sheet name="sources and credits" sheetId="4" r:id="rId2"/>
    <sheet name="2008" sheetId="2" r:id="rId3"/>
    <sheet name="2012" sheetId="1" r:id="rId4"/>
    <sheet name="drift" sheetId="3" r:id="rId5"/>
    <sheet name="counties" sheetId="5" r:id="rId6"/>
    <sheet name="combined" sheetId="6" r:id="rId7"/>
  </sheets>
  <definedNames>
    <definedName name="_2008_raw" localSheetId="2">'2008'!$A$2:$H$257</definedName>
    <definedName name="_2012_raw" localSheetId="3">'2012'!$A$2:$H$256</definedName>
    <definedName name="counties_list_48" localSheetId="5">counties!$A$1:$L$256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5" i="6" l="1"/>
  <c r="D255" i="6"/>
  <c r="M255" i="6"/>
  <c r="L255" i="6"/>
  <c r="K255" i="6"/>
  <c r="J255" i="6"/>
  <c r="I255" i="6"/>
  <c r="H255" i="6"/>
  <c r="B254" i="6"/>
  <c r="D254" i="6"/>
  <c r="M254" i="6"/>
  <c r="L254" i="6"/>
  <c r="K254" i="6"/>
  <c r="J254" i="6"/>
  <c r="I254" i="6"/>
  <c r="H254" i="6"/>
  <c r="B253" i="6"/>
  <c r="D253" i="6"/>
  <c r="M253" i="6"/>
  <c r="L253" i="6"/>
  <c r="K253" i="6"/>
  <c r="J253" i="6"/>
  <c r="I253" i="6"/>
  <c r="H253" i="6"/>
  <c r="B252" i="6"/>
  <c r="D252" i="6"/>
  <c r="M252" i="6"/>
  <c r="L252" i="6"/>
  <c r="K252" i="6"/>
  <c r="J252" i="6"/>
  <c r="I252" i="6"/>
  <c r="H252" i="6"/>
  <c r="B251" i="6"/>
  <c r="D251" i="6"/>
  <c r="M251" i="6"/>
  <c r="L251" i="6"/>
  <c r="K251" i="6"/>
  <c r="J251" i="6"/>
  <c r="I251" i="6"/>
  <c r="H251" i="6"/>
  <c r="B250" i="6"/>
  <c r="D250" i="6"/>
  <c r="M250" i="6"/>
  <c r="L250" i="6"/>
  <c r="K250" i="6"/>
  <c r="J250" i="6"/>
  <c r="I250" i="6"/>
  <c r="H250" i="6"/>
  <c r="B249" i="6"/>
  <c r="D249" i="6"/>
  <c r="M249" i="6"/>
  <c r="L249" i="6"/>
  <c r="K249" i="6"/>
  <c r="J249" i="6"/>
  <c r="I249" i="6"/>
  <c r="H249" i="6"/>
  <c r="B248" i="6"/>
  <c r="D248" i="6"/>
  <c r="M248" i="6"/>
  <c r="L248" i="6"/>
  <c r="K248" i="6"/>
  <c r="J248" i="6"/>
  <c r="I248" i="6"/>
  <c r="H248" i="6"/>
  <c r="B247" i="6"/>
  <c r="D247" i="6"/>
  <c r="M247" i="6"/>
  <c r="L247" i="6"/>
  <c r="K247" i="6"/>
  <c r="J247" i="6"/>
  <c r="I247" i="6"/>
  <c r="H247" i="6"/>
  <c r="B246" i="6"/>
  <c r="D246" i="6"/>
  <c r="M246" i="6"/>
  <c r="L246" i="6"/>
  <c r="K246" i="6"/>
  <c r="J246" i="6"/>
  <c r="I246" i="6"/>
  <c r="H246" i="6"/>
  <c r="B245" i="6"/>
  <c r="D245" i="6"/>
  <c r="M245" i="6"/>
  <c r="L245" i="6"/>
  <c r="K245" i="6"/>
  <c r="J245" i="6"/>
  <c r="I245" i="6"/>
  <c r="H245" i="6"/>
  <c r="B244" i="6"/>
  <c r="D244" i="6"/>
  <c r="M244" i="6"/>
  <c r="L244" i="6"/>
  <c r="K244" i="6"/>
  <c r="J244" i="6"/>
  <c r="I244" i="6"/>
  <c r="H244" i="6"/>
  <c r="B243" i="6"/>
  <c r="D243" i="6"/>
  <c r="M243" i="6"/>
  <c r="L243" i="6"/>
  <c r="K243" i="6"/>
  <c r="J243" i="6"/>
  <c r="I243" i="6"/>
  <c r="H243" i="6"/>
  <c r="B242" i="6"/>
  <c r="D242" i="6"/>
  <c r="M242" i="6"/>
  <c r="L242" i="6"/>
  <c r="K242" i="6"/>
  <c r="J242" i="6"/>
  <c r="I242" i="6"/>
  <c r="H242" i="6"/>
  <c r="B241" i="6"/>
  <c r="D241" i="6"/>
  <c r="M241" i="6"/>
  <c r="L241" i="6"/>
  <c r="K241" i="6"/>
  <c r="J241" i="6"/>
  <c r="I241" i="6"/>
  <c r="H241" i="6"/>
  <c r="B240" i="6"/>
  <c r="D240" i="6"/>
  <c r="M240" i="6"/>
  <c r="L240" i="6"/>
  <c r="K240" i="6"/>
  <c r="J240" i="6"/>
  <c r="I240" i="6"/>
  <c r="H240" i="6"/>
  <c r="B239" i="6"/>
  <c r="D239" i="6"/>
  <c r="M239" i="6"/>
  <c r="L239" i="6"/>
  <c r="K239" i="6"/>
  <c r="J239" i="6"/>
  <c r="I239" i="6"/>
  <c r="H239" i="6"/>
  <c r="B238" i="6"/>
  <c r="D238" i="6"/>
  <c r="M238" i="6"/>
  <c r="L238" i="6"/>
  <c r="K238" i="6"/>
  <c r="J238" i="6"/>
  <c r="I238" i="6"/>
  <c r="H238" i="6"/>
  <c r="B237" i="6"/>
  <c r="D237" i="6"/>
  <c r="M237" i="6"/>
  <c r="L237" i="6"/>
  <c r="K237" i="6"/>
  <c r="J237" i="6"/>
  <c r="I237" i="6"/>
  <c r="H237" i="6"/>
  <c r="B236" i="6"/>
  <c r="D236" i="6"/>
  <c r="M236" i="6"/>
  <c r="L236" i="6"/>
  <c r="K236" i="6"/>
  <c r="J236" i="6"/>
  <c r="I236" i="6"/>
  <c r="H236" i="6"/>
  <c r="B235" i="6"/>
  <c r="D235" i="6"/>
  <c r="M235" i="6"/>
  <c r="L235" i="6"/>
  <c r="K235" i="6"/>
  <c r="J235" i="6"/>
  <c r="I235" i="6"/>
  <c r="H235" i="6"/>
  <c r="B234" i="6"/>
  <c r="D234" i="6"/>
  <c r="M234" i="6"/>
  <c r="L234" i="6"/>
  <c r="K234" i="6"/>
  <c r="J234" i="6"/>
  <c r="I234" i="6"/>
  <c r="H234" i="6"/>
  <c r="B233" i="6"/>
  <c r="D233" i="6"/>
  <c r="M233" i="6"/>
  <c r="L233" i="6"/>
  <c r="K233" i="6"/>
  <c r="J233" i="6"/>
  <c r="I233" i="6"/>
  <c r="H233" i="6"/>
  <c r="B232" i="6"/>
  <c r="M232" i="6"/>
  <c r="D232" i="6"/>
  <c r="L232" i="6"/>
  <c r="K232" i="6"/>
  <c r="J232" i="6"/>
  <c r="I232" i="6"/>
  <c r="H232" i="6"/>
  <c r="B231" i="6"/>
  <c r="M231" i="6"/>
  <c r="D231" i="6"/>
  <c r="L231" i="6"/>
  <c r="K231" i="6"/>
  <c r="J231" i="6"/>
  <c r="I231" i="6"/>
  <c r="H231" i="6"/>
  <c r="B230" i="6"/>
  <c r="M230" i="6"/>
  <c r="D230" i="6"/>
  <c r="L230" i="6"/>
  <c r="K230" i="6"/>
  <c r="J230" i="6"/>
  <c r="I230" i="6"/>
  <c r="H230" i="6"/>
  <c r="B229" i="6"/>
  <c r="M229" i="6"/>
  <c r="D229" i="6"/>
  <c r="L229" i="6"/>
  <c r="K229" i="6"/>
  <c r="J229" i="6"/>
  <c r="I229" i="6"/>
  <c r="H229" i="6"/>
  <c r="B228" i="6"/>
  <c r="M228" i="6"/>
  <c r="D228" i="6"/>
  <c r="L228" i="6"/>
  <c r="K228" i="6"/>
  <c r="J228" i="6"/>
  <c r="I228" i="6"/>
  <c r="H228" i="6"/>
  <c r="B227" i="6"/>
  <c r="M227" i="6"/>
  <c r="D227" i="6"/>
  <c r="L227" i="6"/>
  <c r="K227" i="6"/>
  <c r="J227" i="6"/>
  <c r="I227" i="6"/>
  <c r="H227" i="6"/>
  <c r="B226" i="6"/>
  <c r="M226" i="6"/>
  <c r="D226" i="6"/>
  <c r="L226" i="6"/>
  <c r="K226" i="6"/>
  <c r="J226" i="6"/>
  <c r="I226" i="6"/>
  <c r="H226" i="6"/>
  <c r="B225" i="6"/>
  <c r="M225" i="6"/>
  <c r="D225" i="6"/>
  <c r="L225" i="6"/>
  <c r="K225" i="6"/>
  <c r="J225" i="6"/>
  <c r="I225" i="6"/>
  <c r="H225" i="6"/>
  <c r="B224" i="6"/>
  <c r="M224" i="6"/>
  <c r="D224" i="6"/>
  <c r="L224" i="6"/>
  <c r="K224" i="6"/>
  <c r="J224" i="6"/>
  <c r="I224" i="6"/>
  <c r="H224" i="6"/>
  <c r="B223" i="6"/>
  <c r="M223" i="6"/>
  <c r="D223" i="6"/>
  <c r="L223" i="6"/>
  <c r="K223" i="6"/>
  <c r="J223" i="6"/>
  <c r="I223" i="6"/>
  <c r="H223" i="6"/>
  <c r="B222" i="6"/>
  <c r="M222" i="6"/>
  <c r="D222" i="6"/>
  <c r="L222" i="6"/>
  <c r="K222" i="6"/>
  <c r="J222" i="6"/>
  <c r="I222" i="6"/>
  <c r="H222" i="6"/>
  <c r="B221" i="6"/>
  <c r="M221" i="6"/>
  <c r="D221" i="6"/>
  <c r="L221" i="6"/>
  <c r="K221" i="6"/>
  <c r="J221" i="6"/>
  <c r="I221" i="6"/>
  <c r="H221" i="6"/>
  <c r="B220" i="6"/>
  <c r="M220" i="6"/>
  <c r="D220" i="6"/>
  <c r="L220" i="6"/>
  <c r="K220" i="6"/>
  <c r="J220" i="6"/>
  <c r="I220" i="6"/>
  <c r="H220" i="6"/>
  <c r="B219" i="6"/>
  <c r="M219" i="6"/>
  <c r="D219" i="6"/>
  <c r="L219" i="6"/>
  <c r="K219" i="6"/>
  <c r="J219" i="6"/>
  <c r="I219" i="6"/>
  <c r="H219" i="6"/>
  <c r="B218" i="6"/>
  <c r="M218" i="6"/>
  <c r="D218" i="6"/>
  <c r="L218" i="6"/>
  <c r="K218" i="6"/>
  <c r="J218" i="6"/>
  <c r="I218" i="6"/>
  <c r="H218" i="6"/>
  <c r="B217" i="6"/>
  <c r="M217" i="6"/>
  <c r="D217" i="6"/>
  <c r="L217" i="6"/>
  <c r="K217" i="6"/>
  <c r="J217" i="6"/>
  <c r="I217" i="6"/>
  <c r="H217" i="6"/>
  <c r="B216" i="6"/>
  <c r="M216" i="6"/>
  <c r="D216" i="6"/>
  <c r="L216" i="6"/>
  <c r="K216" i="6"/>
  <c r="J216" i="6"/>
  <c r="I216" i="6"/>
  <c r="H216" i="6"/>
  <c r="B215" i="6"/>
  <c r="M215" i="6"/>
  <c r="D215" i="6"/>
  <c r="L215" i="6"/>
  <c r="K215" i="6"/>
  <c r="J215" i="6"/>
  <c r="I215" i="6"/>
  <c r="H215" i="6"/>
  <c r="B214" i="6"/>
  <c r="M214" i="6"/>
  <c r="D214" i="6"/>
  <c r="L214" i="6"/>
  <c r="K214" i="6"/>
  <c r="J214" i="6"/>
  <c r="I214" i="6"/>
  <c r="H214" i="6"/>
  <c r="B213" i="6"/>
  <c r="M213" i="6"/>
  <c r="D213" i="6"/>
  <c r="L213" i="6"/>
  <c r="K213" i="6"/>
  <c r="J213" i="6"/>
  <c r="I213" i="6"/>
  <c r="H213" i="6"/>
  <c r="B212" i="6"/>
  <c r="M212" i="6"/>
  <c r="D212" i="6"/>
  <c r="L212" i="6"/>
  <c r="K212" i="6"/>
  <c r="J212" i="6"/>
  <c r="I212" i="6"/>
  <c r="H212" i="6"/>
  <c r="B211" i="6"/>
  <c r="M211" i="6"/>
  <c r="D211" i="6"/>
  <c r="L211" i="6"/>
  <c r="K211" i="6"/>
  <c r="J211" i="6"/>
  <c r="I211" i="6"/>
  <c r="H211" i="6"/>
  <c r="B210" i="6"/>
  <c r="M210" i="6"/>
  <c r="D210" i="6"/>
  <c r="L210" i="6"/>
  <c r="K210" i="6"/>
  <c r="J210" i="6"/>
  <c r="I210" i="6"/>
  <c r="H210" i="6"/>
  <c r="B209" i="6"/>
  <c r="M209" i="6"/>
  <c r="D209" i="6"/>
  <c r="L209" i="6"/>
  <c r="K209" i="6"/>
  <c r="J209" i="6"/>
  <c r="I209" i="6"/>
  <c r="H209" i="6"/>
  <c r="B208" i="6"/>
  <c r="M208" i="6"/>
  <c r="D208" i="6"/>
  <c r="L208" i="6"/>
  <c r="K208" i="6"/>
  <c r="J208" i="6"/>
  <c r="I208" i="6"/>
  <c r="H208" i="6"/>
  <c r="B207" i="6"/>
  <c r="M207" i="6"/>
  <c r="D207" i="6"/>
  <c r="L207" i="6"/>
  <c r="K207" i="6"/>
  <c r="J207" i="6"/>
  <c r="I207" i="6"/>
  <c r="H207" i="6"/>
  <c r="B206" i="6"/>
  <c r="M206" i="6"/>
  <c r="D206" i="6"/>
  <c r="L206" i="6"/>
  <c r="K206" i="6"/>
  <c r="J206" i="6"/>
  <c r="I206" i="6"/>
  <c r="H206" i="6"/>
  <c r="B205" i="6"/>
  <c r="M205" i="6"/>
  <c r="D205" i="6"/>
  <c r="L205" i="6"/>
  <c r="K205" i="6"/>
  <c r="J205" i="6"/>
  <c r="I205" i="6"/>
  <c r="H205" i="6"/>
  <c r="B204" i="6"/>
  <c r="M204" i="6"/>
  <c r="D204" i="6"/>
  <c r="L204" i="6"/>
  <c r="K204" i="6"/>
  <c r="J204" i="6"/>
  <c r="I204" i="6"/>
  <c r="H204" i="6"/>
  <c r="B203" i="6"/>
  <c r="M203" i="6"/>
  <c r="D203" i="6"/>
  <c r="L203" i="6"/>
  <c r="K203" i="6"/>
  <c r="J203" i="6"/>
  <c r="I203" i="6"/>
  <c r="H203" i="6"/>
  <c r="B202" i="6"/>
  <c r="M202" i="6"/>
  <c r="D202" i="6"/>
  <c r="L202" i="6"/>
  <c r="K202" i="6"/>
  <c r="J202" i="6"/>
  <c r="I202" i="6"/>
  <c r="H202" i="6"/>
  <c r="B201" i="6"/>
  <c r="M201" i="6"/>
  <c r="D201" i="6"/>
  <c r="L201" i="6"/>
  <c r="K201" i="6"/>
  <c r="J201" i="6"/>
  <c r="I201" i="6"/>
  <c r="H201" i="6"/>
  <c r="B200" i="6"/>
  <c r="M200" i="6"/>
  <c r="D200" i="6"/>
  <c r="L200" i="6"/>
  <c r="K200" i="6"/>
  <c r="J200" i="6"/>
  <c r="I200" i="6"/>
  <c r="H200" i="6"/>
  <c r="B199" i="6"/>
  <c r="M199" i="6"/>
  <c r="D199" i="6"/>
  <c r="L199" i="6"/>
  <c r="K199" i="6"/>
  <c r="J199" i="6"/>
  <c r="I199" i="6"/>
  <c r="H199" i="6"/>
  <c r="B198" i="6"/>
  <c r="M198" i="6"/>
  <c r="D198" i="6"/>
  <c r="L198" i="6"/>
  <c r="K198" i="6"/>
  <c r="J198" i="6"/>
  <c r="I198" i="6"/>
  <c r="H198" i="6"/>
  <c r="B197" i="6"/>
  <c r="M197" i="6"/>
  <c r="D197" i="6"/>
  <c r="L197" i="6"/>
  <c r="K197" i="6"/>
  <c r="J197" i="6"/>
  <c r="I197" i="6"/>
  <c r="H197" i="6"/>
  <c r="B196" i="6"/>
  <c r="M196" i="6"/>
  <c r="D196" i="6"/>
  <c r="L196" i="6"/>
  <c r="K196" i="6"/>
  <c r="J196" i="6"/>
  <c r="I196" i="6"/>
  <c r="H196" i="6"/>
  <c r="B195" i="6"/>
  <c r="M195" i="6"/>
  <c r="D195" i="6"/>
  <c r="L195" i="6"/>
  <c r="K195" i="6"/>
  <c r="J195" i="6"/>
  <c r="I195" i="6"/>
  <c r="H195" i="6"/>
  <c r="B194" i="6"/>
  <c r="M194" i="6"/>
  <c r="D194" i="6"/>
  <c r="L194" i="6"/>
  <c r="K194" i="6"/>
  <c r="J194" i="6"/>
  <c r="I194" i="6"/>
  <c r="H194" i="6"/>
  <c r="B193" i="6"/>
  <c r="M193" i="6"/>
  <c r="D193" i="6"/>
  <c r="L193" i="6"/>
  <c r="K193" i="6"/>
  <c r="J193" i="6"/>
  <c r="I193" i="6"/>
  <c r="H193" i="6"/>
  <c r="B192" i="6"/>
  <c r="M192" i="6"/>
  <c r="D192" i="6"/>
  <c r="L192" i="6"/>
  <c r="K192" i="6"/>
  <c r="J192" i="6"/>
  <c r="I192" i="6"/>
  <c r="H192" i="6"/>
  <c r="B191" i="6"/>
  <c r="M191" i="6"/>
  <c r="D191" i="6"/>
  <c r="L191" i="6"/>
  <c r="K191" i="6"/>
  <c r="J191" i="6"/>
  <c r="I191" i="6"/>
  <c r="H191" i="6"/>
  <c r="B190" i="6"/>
  <c r="M190" i="6"/>
  <c r="D190" i="6"/>
  <c r="L190" i="6"/>
  <c r="K190" i="6"/>
  <c r="J190" i="6"/>
  <c r="I190" i="6"/>
  <c r="H190" i="6"/>
  <c r="B189" i="6"/>
  <c r="M189" i="6"/>
  <c r="D189" i="6"/>
  <c r="L189" i="6"/>
  <c r="K189" i="6"/>
  <c r="J189" i="6"/>
  <c r="I189" i="6"/>
  <c r="H189" i="6"/>
  <c r="B188" i="6"/>
  <c r="M188" i="6"/>
  <c r="D188" i="6"/>
  <c r="L188" i="6"/>
  <c r="K188" i="6"/>
  <c r="J188" i="6"/>
  <c r="I188" i="6"/>
  <c r="H188" i="6"/>
  <c r="B187" i="6"/>
  <c r="M187" i="6"/>
  <c r="D187" i="6"/>
  <c r="L187" i="6"/>
  <c r="K187" i="6"/>
  <c r="J187" i="6"/>
  <c r="I187" i="6"/>
  <c r="H187" i="6"/>
  <c r="B186" i="6"/>
  <c r="M186" i="6"/>
  <c r="D186" i="6"/>
  <c r="L186" i="6"/>
  <c r="K186" i="6"/>
  <c r="J186" i="6"/>
  <c r="I186" i="6"/>
  <c r="H186" i="6"/>
  <c r="B185" i="6"/>
  <c r="M185" i="6"/>
  <c r="D185" i="6"/>
  <c r="L185" i="6"/>
  <c r="K185" i="6"/>
  <c r="J185" i="6"/>
  <c r="I185" i="6"/>
  <c r="H185" i="6"/>
  <c r="B184" i="6"/>
  <c r="M184" i="6"/>
  <c r="D184" i="6"/>
  <c r="L184" i="6"/>
  <c r="K184" i="6"/>
  <c r="J184" i="6"/>
  <c r="I184" i="6"/>
  <c r="H184" i="6"/>
  <c r="B183" i="6"/>
  <c r="M183" i="6"/>
  <c r="D183" i="6"/>
  <c r="L183" i="6"/>
  <c r="K183" i="6"/>
  <c r="J183" i="6"/>
  <c r="I183" i="6"/>
  <c r="H183" i="6"/>
  <c r="B182" i="6"/>
  <c r="M182" i="6"/>
  <c r="D182" i="6"/>
  <c r="L182" i="6"/>
  <c r="K182" i="6"/>
  <c r="J182" i="6"/>
  <c r="I182" i="6"/>
  <c r="H182" i="6"/>
  <c r="B181" i="6"/>
  <c r="M181" i="6"/>
  <c r="D181" i="6"/>
  <c r="L181" i="6"/>
  <c r="K181" i="6"/>
  <c r="J181" i="6"/>
  <c r="I181" i="6"/>
  <c r="H181" i="6"/>
  <c r="B180" i="6"/>
  <c r="M180" i="6"/>
  <c r="D180" i="6"/>
  <c r="L180" i="6"/>
  <c r="K180" i="6"/>
  <c r="J180" i="6"/>
  <c r="I180" i="6"/>
  <c r="H180" i="6"/>
  <c r="B179" i="6"/>
  <c r="M179" i="6"/>
  <c r="D179" i="6"/>
  <c r="L179" i="6"/>
  <c r="K179" i="6"/>
  <c r="J179" i="6"/>
  <c r="I179" i="6"/>
  <c r="H179" i="6"/>
  <c r="B178" i="6"/>
  <c r="M178" i="6"/>
  <c r="D178" i="6"/>
  <c r="L178" i="6"/>
  <c r="K178" i="6"/>
  <c r="J178" i="6"/>
  <c r="I178" i="6"/>
  <c r="H178" i="6"/>
  <c r="B177" i="6"/>
  <c r="M177" i="6"/>
  <c r="D177" i="6"/>
  <c r="L177" i="6"/>
  <c r="K177" i="6"/>
  <c r="J177" i="6"/>
  <c r="I177" i="6"/>
  <c r="H177" i="6"/>
  <c r="B176" i="6"/>
  <c r="M176" i="6"/>
  <c r="D176" i="6"/>
  <c r="L176" i="6"/>
  <c r="K176" i="6"/>
  <c r="J176" i="6"/>
  <c r="I176" i="6"/>
  <c r="H176" i="6"/>
  <c r="B175" i="6"/>
  <c r="M175" i="6"/>
  <c r="D175" i="6"/>
  <c r="L175" i="6"/>
  <c r="K175" i="6"/>
  <c r="J175" i="6"/>
  <c r="I175" i="6"/>
  <c r="H175" i="6"/>
  <c r="B174" i="6"/>
  <c r="M174" i="6"/>
  <c r="D174" i="6"/>
  <c r="L174" i="6"/>
  <c r="K174" i="6"/>
  <c r="J174" i="6"/>
  <c r="I174" i="6"/>
  <c r="H174" i="6"/>
  <c r="B173" i="6"/>
  <c r="M173" i="6"/>
  <c r="D173" i="6"/>
  <c r="L173" i="6"/>
  <c r="K173" i="6"/>
  <c r="J173" i="6"/>
  <c r="I173" i="6"/>
  <c r="H173" i="6"/>
  <c r="B172" i="6"/>
  <c r="M172" i="6"/>
  <c r="D172" i="6"/>
  <c r="L172" i="6"/>
  <c r="K172" i="6"/>
  <c r="J172" i="6"/>
  <c r="I172" i="6"/>
  <c r="H172" i="6"/>
  <c r="B171" i="6"/>
  <c r="M171" i="6"/>
  <c r="D171" i="6"/>
  <c r="L171" i="6"/>
  <c r="K171" i="6"/>
  <c r="J171" i="6"/>
  <c r="I171" i="6"/>
  <c r="H171" i="6"/>
  <c r="B170" i="6"/>
  <c r="M170" i="6"/>
  <c r="D170" i="6"/>
  <c r="L170" i="6"/>
  <c r="K170" i="6"/>
  <c r="J170" i="6"/>
  <c r="I170" i="6"/>
  <c r="H170" i="6"/>
  <c r="B169" i="6"/>
  <c r="M169" i="6"/>
  <c r="D169" i="6"/>
  <c r="L169" i="6"/>
  <c r="K169" i="6"/>
  <c r="J169" i="6"/>
  <c r="I169" i="6"/>
  <c r="H169" i="6"/>
  <c r="B168" i="6"/>
  <c r="M168" i="6"/>
  <c r="D168" i="6"/>
  <c r="L168" i="6"/>
  <c r="K168" i="6"/>
  <c r="J168" i="6"/>
  <c r="I168" i="6"/>
  <c r="H168" i="6"/>
  <c r="B167" i="6"/>
  <c r="M167" i="6"/>
  <c r="D167" i="6"/>
  <c r="L167" i="6"/>
  <c r="K167" i="6"/>
  <c r="J167" i="6"/>
  <c r="I167" i="6"/>
  <c r="H167" i="6"/>
  <c r="B166" i="6"/>
  <c r="M166" i="6"/>
  <c r="D166" i="6"/>
  <c r="L166" i="6"/>
  <c r="K166" i="6"/>
  <c r="J166" i="6"/>
  <c r="I166" i="6"/>
  <c r="H166" i="6"/>
  <c r="B165" i="6"/>
  <c r="M165" i="6"/>
  <c r="D165" i="6"/>
  <c r="L165" i="6"/>
  <c r="K165" i="6"/>
  <c r="J165" i="6"/>
  <c r="I165" i="6"/>
  <c r="H165" i="6"/>
  <c r="B164" i="6"/>
  <c r="M164" i="6"/>
  <c r="D164" i="6"/>
  <c r="L164" i="6"/>
  <c r="K164" i="6"/>
  <c r="J164" i="6"/>
  <c r="I164" i="6"/>
  <c r="H164" i="6"/>
  <c r="B163" i="6"/>
  <c r="M163" i="6"/>
  <c r="D163" i="6"/>
  <c r="L163" i="6"/>
  <c r="K163" i="6"/>
  <c r="J163" i="6"/>
  <c r="I163" i="6"/>
  <c r="H163" i="6"/>
  <c r="B162" i="6"/>
  <c r="M162" i="6"/>
  <c r="D162" i="6"/>
  <c r="L162" i="6"/>
  <c r="K162" i="6"/>
  <c r="J162" i="6"/>
  <c r="I162" i="6"/>
  <c r="H162" i="6"/>
  <c r="B161" i="6"/>
  <c r="M161" i="6"/>
  <c r="D161" i="6"/>
  <c r="L161" i="6"/>
  <c r="K161" i="6"/>
  <c r="J161" i="6"/>
  <c r="I161" i="6"/>
  <c r="H161" i="6"/>
  <c r="B160" i="6"/>
  <c r="M160" i="6"/>
  <c r="D160" i="6"/>
  <c r="L160" i="6"/>
  <c r="K160" i="6"/>
  <c r="J160" i="6"/>
  <c r="I160" i="6"/>
  <c r="H160" i="6"/>
  <c r="B159" i="6"/>
  <c r="M159" i="6"/>
  <c r="D159" i="6"/>
  <c r="L159" i="6"/>
  <c r="K159" i="6"/>
  <c r="J159" i="6"/>
  <c r="I159" i="6"/>
  <c r="H159" i="6"/>
  <c r="B158" i="6"/>
  <c r="M158" i="6"/>
  <c r="D158" i="6"/>
  <c r="L158" i="6"/>
  <c r="K158" i="6"/>
  <c r="J158" i="6"/>
  <c r="I158" i="6"/>
  <c r="H158" i="6"/>
  <c r="B157" i="6"/>
  <c r="M157" i="6"/>
  <c r="D157" i="6"/>
  <c r="L157" i="6"/>
  <c r="K157" i="6"/>
  <c r="J157" i="6"/>
  <c r="I157" i="6"/>
  <c r="H157" i="6"/>
  <c r="B156" i="6"/>
  <c r="M156" i="6"/>
  <c r="D156" i="6"/>
  <c r="L156" i="6"/>
  <c r="K156" i="6"/>
  <c r="J156" i="6"/>
  <c r="I156" i="6"/>
  <c r="H156" i="6"/>
  <c r="B155" i="6"/>
  <c r="M155" i="6"/>
  <c r="D155" i="6"/>
  <c r="L155" i="6"/>
  <c r="K155" i="6"/>
  <c r="J155" i="6"/>
  <c r="I155" i="6"/>
  <c r="H155" i="6"/>
  <c r="B154" i="6"/>
  <c r="M154" i="6"/>
  <c r="D154" i="6"/>
  <c r="L154" i="6"/>
  <c r="K154" i="6"/>
  <c r="J154" i="6"/>
  <c r="I154" i="6"/>
  <c r="H154" i="6"/>
  <c r="B153" i="6"/>
  <c r="M153" i="6"/>
  <c r="D153" i="6"/>
  <c r="L153" i="6"/>
  <c r="K153" i="6"/>
  <c r="J153" i="6"/>
  <c r="I153" i="6"/>
  <c r="H153" i="6"/>
  <c r="B152" i="6"/>
  <c r="M152" i="6"/>
  <c r="D152" i="6"/>
  <c r="L152" i="6"/>
  <c r="K152" i="6"/>
  <c r="J152" i="6"/>
  <c r="I152" i="6"/>
  <c r="H152" i="6"/>
  <c r="B151" i="6"/>
  <c r="M151" i="6"/>
  <c r="D151" i="6"/>
  <c r="L151" i="6"/>
  <c r="K151" i="6"/>
  <c r="J151" i="6"/>
  <c r="I151" i="6"/>
  <c r="H151" i="6"/>
  <c r="B150" i="6"/>
  <c r="M150" i="6"/>
  <c r="D150" i="6"/>
  <c r="L150" i="6"/>
  <c r="K150" i="6"/>
  <c r="J150" i="6"/>
  <c r="I150" i="6"/>
  <c r="H150" i="6"/>
  <c r="B149" i="6"/>
  <c r="M149" i="6"/>
  <c r="D149" i="6"/>
  <c r="L149" i="6"/>
  <c r="K149" i="6"/>
  <c r="J149" i="6"/>
  <c r="I149" i="6"/>
  <c r="H149" i="6"/>
  <c r="B148" i="6"/>
  <c r="M148" i="6"/>
  <c r="D148" i="6"/>
  <c r="L148" i="6"/>
  <c r="K148" i="6"/>
  <c r="J148" i="6"/>
  <c r="I148" i="6"/>
  <c r="H148" i="6"/>
  <c r="B147" i="6"/>
  <c r="M147" i="6"/>
  <c r="D147" i="6"/>
  <c r="L147" i="6"/>
  <c r="K147" i="6"/>
  <c r="J147" i="6"/>
  <c r="I147" i="6"/>
  <c r="H147" i="6"/>
  <c r="B146" i="6"/>
  <c r="M146" i="6"/>
  <c r="D146" i="6"/>
  <c r="L146" i="6"/>
  <c r="K146" i="6"/>
  <c r="J146" i="6"/>
  <c r="I146" i="6"/>
  <c r="H146" i="6"/>
  <c r="B145" i="6"/>
  <c r="M145" i="6"/>
  <c r="D145" i="6"/>
  <c r="L145" i="6"/>
  <c r="K145" i="6"/>
  <c r="J145" i="6"/>
  <c r="I145" i="6"/>
  <c r="H145" i="6"/>
  <c r="B144" i="6"/>
  <c r="M144" i="6"/>
  <c r="D144" i="6"/>
  <c r="L144" i="6"/>
  <c r="K144" i="6"/>
  <c r="J144" i="6"/>
  <c r="I144" i="6"/>
  <c r="H144" i="6"/>
  <c r="B143" i="6"/>
  <c r="M143" i="6"/>
  <c r="D143" i="6"/>
  <c r="L143" i="6"/>
  <c r="K143" i="6"/>
  <c r="J143" i="6"/>
  <c r="I143" i="6"/>
  <c r="H143" i="6"/>
  <c r="B142" i="6"/>
  <c r="M142" i="6"/>
  <c r="D142" i="6"/>
  <c r="L142" i="6"/>
  <c r="K142" i="6"/>
  <c r="J142" i="6"/>
  <c r="I142" i="6"/>
  <c r="H142" i="6"/>
  <c r="B141" i="6"/>
  <c r="M141" i="6"/>
  <c r="D141" i="6"/>
  <c r="L141" i="6"/>
  <c r="K141" i="6"/>
  <c r="J141" i="6"/>
  <c r="I141" i="6"/>
  <c r="H141" i="6"/>
  <c r="B140" i="6"/>
  <c r="M140" i="6"/>
  <c r="D140" i="6"/>
  <c r="L140" i="6"/>
  <c r="K140" i="6"/>
  <c r="J140" i="6"/>
  <c r="I140" i="6"/>
  <c r="H140" i="6"/>
  <c r="B139" i="6"/>
  <c r="M139" i="6"/>
  <c r="D139" i="6"/>
  <c r="L139" i="6"/>
  <c r="K139" i="6"/>
  <c r="J139" i="6"/>
  <c r="I139" i="6"/>
  <c r="H139" i="6"/>
  <c r="B138" i="6"/>
  <c r="M138" i="6"/>
  <c r="D138" i="6"/>
  <c r="L138" i="6"/>
  <c r="K138" i="6"/>
  <c r="J138" i="6"/>
  <c r="I138" i="6"/>
  <c r="H138" i="6"/>
  <c r="B137" i="6"/>
  <c r="M137" i="6"/>
  <c r="D137" i="6"/>
  <c r="L137" i="6"/>
  <c r="K137" i="6"/>
  <c r="J137" i="6"/>
  <c r="I137" i="6"/>
  <c r="H137" i="6"/>
  <c r="B136" i="6"/>
  <c r="M136" i="6"/>
  <c r="D136" i="6"/>
  <c r="L136" i="6"/>
  <c r="K136" i="6"/>
  <c r="J136" i="6"/>
  <c r="I136" i="6"/>
  <c r="H136" i="6"/>
  <c r="B135" i="6"/>
  <c r="M135" i="6"/>
  <c r="D135" i="6"/>
  <c r="L135" i="6"/>
  <c r="K135" i="6"/>
  <c r="J135" i="6"/>
  <c r="I135" i="6"/>
  <c r="H135" i="6"/>
  <c r="B134" i="6"/>
  <c r="M134" i="6"/>
  <c r="D134" i="6"/>
  <c r="L134" i="6"/>
  <c r="K134" i="6"/>
  <c r="J134" i="6"/>
  <c r="I134" i="6"/>
  <c r="H134" i="6"/>
  <c r="B133" i="6"/>
  <c r="M133" i="6"/>
  <c r="D133" i="6"/>
  <c r="L133" i="6"/>
  <c r="K133" i="6"/>
  <c r="J133" i="6"/>
  <c r="I133" i="6"/>
  <c r="H133" i="6"/>
  <c r="B132" i="6"/>
  <c r="M132" i="6"/>
  <c r="D132" i="6"/>
  <c r="L132" i="6"/>
  <c r="K132" i="6"/>
  <c r="J132" i="6"/>
  <c r="I132" i="6"/>
  <c r="H132" i="6"/>
  <c r="B131" i="6"/>
  <c r="M131" i="6"/>
  <c r="D131" i="6"/>
  <c r="L131" i="6"/>
  <c r="K131" i="6"/>
  <c r="J131" i="6"/>
  <c r="I131" i="6"/>
  <c r="H131" i="6"/>
  <c r="B130" i="6"/>
  <c r="M130" i="6"/>
  <c r="D130" i="6"/>
  <c r="L130" i="6"/>
  <c r="K130" i="6"/>
  <c r="J130" i="6"/>
  <c r="I130" i="6"/>
  <c r="H130" i="6"/>
  <c r="B129" i="6"/>
  <c r="M129" i="6"/>
  <c r="D129" i="6"/>
  <c r="L129" i="6"/>
  <c r="K129" i="6"/>
  <c r="J129" i="6"/>
  <c r="I129" i="6"/>
  <c r="H129" i="6"/>
  <c r="B128" i="6"/>
  <c r="M128" i="6"/>
  <c r="D128" i="6"/>
  <c r="L128" i="6"/>
  <c r="K128" i="6"/>
  <c r="J128" i="6"/>
  <c r="I128" i="6"/>
  <c r="H128" i="6"/>
  <c r="B127" i="6"/>
  <c r="M127" i="6"/>
  <c r="D127" i="6"/>
  <c r="L127" i="6"/>
  <c r="K127" i="6"/>
  <c r="J127" i="6"/>
  <c r="I127" i="6"/>
  <c r="H127" i="6"/>
  <c r="B126" i="6"/>
  <c r="M126" i="6"/>
  <c r="D126" i="6"/>
  <c r="L126" i="6"/>
  <c r="K126" i="6"/>
  <c r="J126" i="6"/>
  <c r="I126" i="6"/>
  <c r="H126" i="6"/>
  <c r="B125" i="6"/>
  <c r="M125" i="6"/>
  <c r="D125" i="6"/>
  <c r="L125" i="6"/>
  <c r="K125" i="6"/>
  <c r="J125" i="6"/>
  <c r="I125" i="6"/>
  <c r="H125" i="6"/>
  <c r="B124" i="6"/>
  <c r="M124" i="6"/>
  <c r="D124" i="6"/>
  <c r="L124" i="6"/>
  <c r="K124" i="6"/>
  <c r="J124" i="6"/>
  <c r="I124" i="6"/>
  <c r="H124" i="6"/>
  <c r="B123" i="6"/>
  <c r="M123" i="6"/>
  <c r="D123" i="6"/>
  <c r="L123" i="6"/>
  <c r="K123" i="6"/>
  <c r="J123" i="6"/>
  <c r="I123" i="6"/>
  <c r="H123" i="6"/>
  <c r="B122" i="6"/>
  <c r="M122" i="6"/>
  <c r="D122" i="6"/>
  <c r="L122" i="6"/>
  <c r="K122" i="6"/>
  <c r="J122" i="6"/>
  <c r="I122" i="6"/>
  <c r="H122" i="6"/>
  <c r="B121" i="6"/>
  <c r="M121" i="6"/>
  <c r="D121" i="6"/>
  <c r="L121" i="6"/>
  <c r="K121" i="6"/>
  <c r="J121" i="6"/>
  <c r="I121" i="6"/>
  <c r="H121" i="6"/>
  <c r="B120" i="6"/>
  <c r="M120" i="6"/>
  <c r="D120" i="6"/>
  <c r="L120" i="6"/>
  <c r="K120" i="6"/>
  <c r="J120" i="6"/>
  <c r="I120" i="6"/>
  <c r="H120" i="6"/>
  <c r="B119" i="6"/>
  <c r="M119" i="6"/>
  <c r="D119" i="6"/>
  <c r="L119" i="6"/>
  <c r="K119" i="6"/>
  <c r="J119" i="6"/>
  <c r="I119" i="6"/>
  <c r="H119" i="6"/>
  <c r="B118" i="6"/>
  <c r="M118" i="6"/>
  <c r="D118" i="6"/>
  <c r="L118" i="6"/>
  <c r="K118" i="6"/>
  <c r="J118" i="6"/>
  <c r="I118" i="6"/>
  <c r="H118" i="6"/>
  <c r="B117" i="6"/>
  <c r="M117" i="6"/>
  <c r="D117" i="6"/>
  <c r="L117" i="6"/>
  <c r="K117" i="6"/>
  <c r="J117" i="6"/>
  <c r="I117" i="6"/>
  <c r="H117" i="6"/>
  <c r="B116" i="6"/>
  <c r="M116" i="6"/>
  <c r="D116" i="6"/>
  <c r="L116" i="6"/>
  <c r="K116" i="6"/>
  <c r="J116" i="6"/>
  <c r="I116" i="6"/>
  <c r="H116" i="6"/>
  <c r="B115" i="6"/>
  <c r="M115" i="6"/>
  <c r="D115" i="6"/>
  <c r="L115" i="6"/>
  <c r="K115" i="6"/>
  <c r="J115" i="6"/>
  <c r="I115" i="6"/>
  <c r="H115" i="6"/>
  <c r="B114" i="6"/>
  <c r="M114" i="6"/>
  <c r="D114" i="6"/>
  <c r="L114" i="6"/>
  <c r="K114" i="6"/>
  <c r="J114" i="6"/>
  <c r="I114" i="6"/>
  <c r="H114" i="6"/>
  <c r="B113" i="6"/>
  <c r="M113" i="6"/>
  <c r="D113" i="6"/>
  <c r="L113" i="6"/>
  <c r="K113" i="6"/>
  <c r="J113" i="6"/>
  <c r="I113" i="6"/>
  <c r="H113" i="6"/>
  <c r="B112" i="6"/>
  <c r="M112" i="6"/>
  <c r="D112" i="6"/>
  <c r="L112" i="6"/>
  <c r="K112" i="6"/>
  <c r="J112" i="6"/>
  <c r="I112" i="6"/>
  <c r="H112" i="6"/>
  <c r="B111" i="6"/>
  <c r="M111" i="6"/>
  <c r="D111" i="6"/>
  <c r="L111" i="6"/>
  <c r="K111" i="6"/>
  <c r="J111" i="6"/>
  <c r="I111" i="6"/>
  <c r="H111" i="6"/>
  <c r="B110" i="6"/>
  <c r="M110" i="6"/>
  <c r="D110" i="6"/>
  <c r="L110" i="6"/>
  <c r="K110" i="6"/>
  <c r="J110" i="6"/>
  <c r="I110" i="6"/>
  <c r="H110" i="6"/>
  <c r="B109" i="6"/>
  <c r="M109" i="6"/>
  <c r="D109" i="6"/>
  <c r="L109" i="6"/>
  <c r="K109" i="6"/>
  <c r="J109" i="6"/>
  <c r="I109" i="6"/>
  <c r="H109" i="6"/>
  <c r="B108" i="6"/>
  <c r="M108" i="6"/>
  <c r="D108" i="6"/>
  <c r="L108" i="6"/>
  <c r="K108" i="6"/>
  <c r="J108" i="6"/>
  <c r="I108" i="6"/>
  <c r="H108" i="6"/>
  <c r="B107" i="6"/>
  <c r="M107" i="6"/>
  <c r="D107" i="6"/>
  <c r="L107" i="6"/>
  <c r="K107" i="6"/>
  <c r="J107" i="6"/>
  <c r="I107" i="6"/>
  <c r="H107" i="6"/>
  <c r="B106" i="6"/>
  <c r="M106" i="6"/>
  <c r="D106" i="6"/>
  <c r="L106" i="6"/>
  <c r="K106" i="6"/>
  <c r="J106" i="6"/>
  <c r="I106" i="6"/>
  <c r="H106" i="6"/>
  <c r="B105" i="6"/>
  <c r="M105" i="6"/>
  <c r="D105" i="6"/>
  <c r="L105" i="6"/>
  <c r="K105" i="6"/>
  <c r="J105" i="6"/>
  <c r="I105" i="6"/>
  <c r="H105" i="6"/>
  <c r="B104" i="6"/>
  <c r="M104" i="6"/>
  <c r="D104" i="6"/>
  <c r="L104" i="6"/>
  <c r="K104" i="6"/>
  <c r="J104" i="6"/>
  <c r="I104" i="6"/>
  <c r="H104" i="6"/>
  <c r="B103" i="6"/>
  <c r="M103" i="6"/>
  <c r="L103" i="6"/>
  <c r="D103" i="6"/>
  <c r="K103" i="6"/>
  <c r="J103" i="6"/>
  <c r="I103" i="6"/>
  <c r="H103" i="6"/>
  <c r="B102" i="6"/>
  <c r="M102" i="6"/>
  <c r="L102" i="6"/>
  <c r="D102" i="6"/>
  <c r="K102" i="6"/>
  <c r="J102" i="6"/>
  <c r="I102" i="6"/>
  <c r="H102" i="6"/>
  <c r="B101" i="6"/>
  <c r="M101" i="6"/>
  <c r="L101" i="6"/>
  <c r="D101" i="6"/>
  <c r="K101" i="6"/>
  <c r="J101" i="6"/>
  <c r="I101" i="6"/>
  <c r="H101" i="6"/>
  <c r="B100" i="6"/>
  <c r="M100" i="6"/>
  <c r="L100" i="6"/>
  <c r="D100" i="6"/>
  <c r="K100" i="6"/>
  <c r="J100" i="6"/>
  <c r="I100" i="6"/>
  <c r="H100" i="6"/>
  <c r="B99" i="6"/>
  <c r="M99" i="6"/>
  <c r="L99" i="6"/>
  <c r="D99" i="6"/>
  <c r="K99" i="6"/>
  <c r="J99" i="6"/>
  <c r="I99" i="6"/>
  <c r="H99" i="6"/>
  <c r="B98" i="6"/>
  <c r="M98" i="6"/>
  <c r="L98" i="6"/>
  <c r="D98" i="6"/>
  <c r="K98" i="6"/>
  <c r="J98" i="6"/>
  <c r="I98" i="6"/>
  <c r="H98" i="6"/>
  <c r="B97" i="6"/>
  <c r="M97" i="6"/>
  <c r="L97" i="6"/>
  <c r="D97" i="6"/>
  <c r="K97" i="6"/>
  <c r="J97" i="6"/>
  <c r="I97" i="6"/>
  <c r="H97" i="6"/>
  <c r="B96" i="6"/>
  <c r="M96" i="6"/>
  <c r="L96" i="6"/>
  <c r="D96" i="6"/>
  <c r="K96" i="6"/>
  <c r="J96" i="6"/>
  <c r="I96" i="6"/>
  <c r="H96" i="6"/>
  <c r="B95" i="6"/>
  <c r="M95" i="6"/>
  <c r="L95" i="6"/>
  <c r="D95" i="6"/>
  <c r="K95" i="6"/>
  <c r="J95" i="6"/>
  <c r="I95" i="6"/>
  <c r="H95" i="6"/>
  <c r="B94" i="6"/>
  <c r="M94" i="6"/>
  <c r="L94" i="6"/>
  <c r="D94" i="6"/>
  <c r="K94" i="6"/>
  <c r="J94" i="6"/>
  <c r="I94" i="6"/>
  <c r="H94" i="6"/>
  <c r="B93" i="6"/>
  <c r="M93" i="6"/>
  <c r="L93" i="6"/>
  <c r="D93" i="6"/>
  <c r="K93" i="6"/>
  <c r="J93" i="6"/>
  <c r="I93" i="6"/>
  <c r="H93" i="6"/>
  <c r="B92" i="6"/>
  <c r="M92" i="6"/>
  <c r="L92" i="6"/>
  <c r="D92" i="6"/>
  <c r="K92" i="6"/>
  <c r="J92" i="6"/>
  <c r="I92" i="6"/>
  <c r="H92" i="6"/>
  <c r="B91" i="6"/>
  <c r="M91" i="6"/>
  <c r="L91" i="6"/>
  <c r="D91" i="6"/>
  <c r="K91" i="6"/>
  <c r="J91" i="6"/>
  <c r="I91" i="6"/>
  <c r="H91" i="6"/>
  <c r="B90" i="6"/>
  <c r="M90" i="6"/>
  <c r="L90" i="6"/>
  <c r="D90" i="6"/>
  <c r="K90" i="6"/>
  <c r="J90" i="6"/>
  <c r="I90" i="6"/>
  <c r="H90" i="6"/>
  <c r="B89" i="6"/>
  <c r="M89" i="6"/>
  <c r="L89" i="6"/>
  <c r="D89" i="6"/>
  <c r="K89" i="6"/>
  <c r="J89" i="6"/>
  <c r="I89" i="6"/>
  <c r="H89" i="6"/>
  <c r="B88" i="6"/>
  <c r="M88" i="6"/>
  <c r="L88" i="6"/>
  <c r="D88" i="6"/>
  <c r="K88" i="6"/>
  <c r="J88" i="6"/>
  <c r="I88" i="6"/>
  <c r="H88" i="6"/>
  <c r="B87" i="6"/>
  <c r="M87" i="6"/>
  <c r="L87" i="6"/>
  <c r="D87" i="6"/>
  <c r="K87" i="6"/>
  <c r="J87" i="6"/>
  <c r="I87" i="6"/>
  <c r="H87" i="6"/>
  <c r="B86" i="6"/>
  <c r="M86" i="6"/>
  <c r="L86" i="6"/>
  <c r="D86" i="6"/>
  <c r="K86" i="6"/>
  <c r="J86" i="6"/>
  <c r="I86" i="6"/>
  <c r="H86" i="6"/>
  <c r="B85" i="6"/>
  <c r="M85" i="6"/>
  <c r="L85" i="6"/>
  <c r="D85" i="6"/>
  <c r="K85" i="6"/>
  <c r="J85" i="6"/>
  <c r="I85" i="6"/>
  <c r="H85" i="6"/>
  <c r="B84" i="6"/>
  <c r="M84" i="6"/>
  <c r="L84" i="6"/>
  <c r="D84" i="6"/>
  <c r="K84" i="6"/>
  <c r="J84" i="6"/>
  <c r="I84" i="6"/>
  <c r="H84" i="6"/>
  <c r="B83" i="6"/>
  <c r="M83" i="6"/>
  <c r="L83" i="6"/>
  <c r="D83" i="6"/>
  <c r="K83" i="6"/>
  <c r="J83" i="6"/>
  <c r="I83" i="6"/>
  <c r="H83" i="6"/>
  <c r="B82" i="6"/>
  <c r="M82" i="6"/>
  <c r="L82" i="6"/>
  <c r="D82" i="6"/>
  <c r="K82" i="6"/>
  <c r="J82" i="6"/>
  <c r="I82" i="6"/>
  <c r="H82" i="6"/>
  <c r="B81" i="6"/>
  <c r="M81" i="6"/>
  <c r="L81" i="6"/>
  <c r="D81" i="6"/>
  <c r="K81" i="6"/>
  <c r="J81" i="6"/>
  <c r="I81" i="6"/>
  <c r="H81" i="6"/>
  <c r="B80" i="6"/>
  <c r="M80" i="6"/>
  <c r="L80" i="6"/>
  <c r="D80" i="6"/>
  <c r="K80" i="6"/>
  <c r="J80" i="6"/>
  <c r="I80" i="6"/>
  <c r="H80" i="6"/>
  <c r="B79" i="6"/>
  <c r="M79" i="6"/>
  <c r="L79" i="6"/>
  <c r="D79" i="6"/>
  <c r="K79" i="6"/>
  <c r="J79" i="6"/>
  <c r="I79" i="6"/>
  <c r="H79" i="6"/>
  <c r="B78" i="6"/>
  <c r="M78" i="6"/>
  <c r="L78" i="6"/>
  <c r="D78" i="6"/>
  <c r="K78" i="6"/>
  <c r="J78" i="6"/>
  <c r="I78" i="6"/>
  <c r="H78" i="6"/>
  <c r="B77" i="6"/>
  <c r="M77" i="6"/>
  <c r="L77" i="6"/>
  <c r="D77" i="6"/>
  <c r="K77" i="6"/>
  <c r="J77" i="6"/>
  <c r="I77" i="6"/>
  <c r="H77" i="6"/>
  <c r="B76" i="6"/>
  <c r="M76" i="6"/>
  <c r="L76" i="6"/>
  <c r="D76" i="6"/>
  <c r="K76" i="6"/>
  <c r="J76" i="6"/>
  <c r="I76" i="6"/>
  <c r="H76" i="6"/>
  <c r="B75" i="6"/>
  <c r="M75" i="6"/>
  <c r="L75" i="6"/>
  <c r="D75" i="6"/>
  <c r="K75" i="6"/>
  <c r="J75" i="6"/>
  <c r="I75" i="6"/>
  <c r="H75" i="6"/>
  <c r="B74" i="6"/>
  <c r="M74" i="6"/>
  <c r="L74" i="6"/>
  <c r="D74" i="6"/>
  <c r="K74" i="6"/>
  <c r="J74" i="6"/>
  <c r="I74" i="6"/>
  <c r="H74" i="6"/>
  <c r="B73" i="6"/>
  <c r="M73" i="6"/>
  <c r="L73" i="6"/>
  <c r="D73" i="6"/>
  <c r="K73" i="6"/>
  <c r="J73" i="6"/>
  <c r="I73" i="6"/>
  <c r="H73" i="6"/>
  <c r="B72" i="6"/>
  <c r="M72" i="6"/>
  <c r="L72" i="6"/>
  <c r="D72" i="6"/>
  <c r="K72" i="6"/>
  <c r="J72" i="6"/>
  <c r="I72" i="6"/>
  <c r="H72" i="6"/>
  <c r="B71" i="6"/>
  <c r="M71" i="6"/>
  <c r="L71" i="6"/>
  <c r="D71" i="6"/>
  <c r="K71" i="6"/>
  <c r="J71" i="6"/>
  <c r="I71" i="6"/>
  <c r="H71" i="6"/>
  <c r="B70" i="6"/>
  <c r="M70" i="6"/>
  <c r="L70" i="6"/>
  <c r="D70" i="6"/>
  <c r="K70" i="6"/>
  <c r="J70" i="6"/>
  <c r="I70" i="6"/>
  <c r="H70" i="6"/>
  <c r="B69" i="6"/>
  <c r="M69" i="6"/>
  <c r="L69" i="6"/>
  <c r="D69" i="6"/>
  <c r="K69" i="6"/>
  <c r="J69" i="6"/>
  <c r="I69" i="6"/>
  <c r="H69" i="6"/>
  <c r="B68" i="6"/>
  <c r="M68" i="6"/>
  <c r="L68" i="6"/>
  <c r="D68" i="6"/>
  <c r="K68" i="6"/>
  <c r="J68" i="6"/>
  <c r="I68" i="6"/>
  <c r="H68" i="6"/>
  <c r="B67" i="6"/>
  <c r="M67" i="6"/>
  <c r="L67" i="6"/>
  <c r="D67" i="6"/>
  <c r="K67" i="6"/>
  <c r="J67" i="6"/>
  <c r="I67" i="6"/>
  <c r="H67" i="6"/>
  <c r="B66" i="6"/>
  <c r="M66" i="6"/>
  <c r="L66" i="6"/>
  <c r="D66" i="6"/>
  <c r="K66" i="6"/>
  <c r="J66" i="6"/>
  <c r="I66" i="6"/>
  <c r="H66" i="6"/>
  <c r="B65" i="6"/>
  <c r="M65" i="6"/>
  <c r="L65" i="6"/>
  <c r="D65" i="6"/>
  <c r="K65" i="6"/>
  <c r="J65" i="6"/>
  <c r="I65" i="6"/>
  <c r="H65" i="6"/>
  <c r="B64" i="6"/>
  <c r="M64" i="6"/>
  <c r="L64" i="6"/>
  <c r="D64" i="6"/>
  <c r="K64" i="6"/>
  <c r="J64" i="6"/>
  <c r="I64" i="6"/>
  <c r="H64" i="6"/>
  <c r="B63" i="6"/>
  <c r="M63" i="6"/>
  <c r="L63" i="6"/>
  <c r="D63" i="6"/>
  <c r="K63" i="6"/>
  <c r="J63" i="6"/>
  <c r="I63" i="6"/>
  <c r="H63" i="6"/>
  <c r="B62" i="6"/>
  <c r="M62" i="6"/>
  <c r="L62" i="6"/>
  <c r="D62" i="6"/>
  <c r="K62" i="6"/>
  <c r="J62" i="6"/>
  <c r="I62" i="6"/>
  <c r="H62" i="6"/>
  <c r="B61" i="6"/>
  <c r="M61" i="6"/>
  <c r="L61" i="6"/>
  <c r="D61" i="6"/>
  <c r="K61" i="6"/>
  <c r="J61" i="6"/>
  <c r="I61" i="6"/>
  <c r="H61" i="6"/>
  <c r="B60" i="6"/>
  <c r="M60" i="6"/>
  <c r="L60" i="6"/>
  <c r="D60" i="6"/>
  <c r="K60" i="6"/>
  <c r="J60" i="6"/>
  <c r="I60" i="6"/>
  <c r="H60" i="6"/>
  <c r="B59" i="6"/>
  <c r="M59" i="6"/>
  <c r="L59" i="6"/>
  <c r="D59" i="6"/>
  <c r="K59" i="6"/>
  <c r="J59" i="6"/>
  <c r="I59" i="6"/>
  <c r="H59" i="6"/>
  <c r="B58" i="6"/>
  <c r="M58" i="6"/>
  <c r="L58" i="6"/>
  <c r="D58" i="6"/>
  <c r="K58" i="6"/>
  <c r="J58" i="6"/>
  <c r="I58" i="6"/>
  <c r="H58" i="6"/>
  <c r="B57" i="6"/>
  <c r="M57" i="6"/>
  <c r="L57" i="6"/>
  <c r="D57" i="6"/>
  <c r="K57" i="6"/>
  <c r="J57" i="6"/>
  <c r="I57" i="6"/>
  <c r="H57" i="6"/>
  <c r="B56" i="6"/>
  <c r="M56" i="6"/>
  <c r="L56" i="6"/>
  <c r="D56" i="6"/>
  <c r="K56" i="6"/>
  <c r="J56" i="6"/>
  <c r="I56" i="6"/>
  <c r="H56" i="6"/>
  <c r="B55" i="6"/>
  <c r="M55" i="6"/>
  <c r="L55" i="6"/>
  <c r="D55" i="6"/>
  <c r="K55" i="6"/>
  <c r="J55" i="6"/>
  <c r="I55" i="6"/>
  <c r="H55" i="6"/>
  <c r="B54" i="6"/>
  <c r="M54" i="6"/>
  <c r="L54" i="6"/>
  <c r="D54" i="6"/>
  <c r="K54" i="6"/>
  <c r="J54" i="6"/>
  <c r="I54" i="6"/>
  <c r="H54" i="6"/>
  <c r="B53" i="6"/>
  <c r="M53" i="6"/>
  <c r="L53" i="6"/>
  <c r="D53" i="6"/>
  <c r="K53" i="6"/>
  <c r="J53" i="6"/>
  <c r="I53" i="6"/>
  <c r="H53" i="6"/>
  <c r="B52" i="6"/>
  <c r="M52" i="6"/>
  <c r="L52" i="6"/>
  <c r="D52" i="6"/>
  <c r="K52" i="6"/>
  <c r="J52" i="6"/>
  <c r="I52" i="6"/>
  <c r="H52" i="6"/>
  <c r="B51" i="6"/>
  <c r="M51" i="6"/>
  <c r="L51" i="6"/>
  <c r="D51" i="6"/>
  <c r="K51" i="6"/>
  <c r="J51" i="6"/>
  <c r="I51" i="6"/>
  <c r="H51" i="6"/>
  <c r="B50" i="6"/>
  <c r="M50" i="6"/>
  <c r="L50" i="6"/>
  <c r="D50" i="6"/>
  <c r="K50" i="6"/>
  <c r="J50" i="6"/>
  <c r="I50" i="6"/>
  <c r="H50" i="6"/>
  <c r="B49" i="6"/>
  <c r="M49" i="6"/>
  <c r="L49" i="6"/>
  <c r="D49" i="6"/>
  <c r="K49" i="6"/>
  <c r="J49" i="6"/>
  <c r="I49" i="6"/>
  <c r="H49" i="6"/>
  <c r="B48" i="6"/>
  <c r="M48" i="6"/>
  <c r="L48" i="6"/>
  <c r="K48" i="6"/>
  <c r="D48" i="6"/>
  <c r="J48" i="6"/>
  <c r="I48" i="6"/>
  <c r="H48" i="6"/>
  <c r="B47" i="6"/>
  <c r="M47" i="6"/>
  <c r="L47" i="6"/>
  <c r="K47" i="6"/>
  <c r="D47" i="6"/>
  <c r="J47" i="6"/>
  <c r="I47" i="6"/>
  <c r="H47" i="6"/>
  <c r="B46" i="6"/>
  <c r="M46" i="6"/>
  <c r="L46" i="6"/>
  <c r="K46" i="6"/>
  <c r="D46" i="6"/>
  <c r="J46" i="6"/>
  <c r="I46" i="6"/>
  <c r="H46" i="6"/>
  <c r="B45" i="6"/>
  <c r="M45" i="6"/>
  <c r="L45" i="6"/>
  <c r="K45" i="6"/>
  <c r="D45" i="6"/>
  <c r="J45" i="6"/>
  <c r="I45" i="6"/>
  <c r="H45" i="6"/>
  <c r="B44" i="6"/>
  <c r="M44" i="6"/>
  <c r="L44" i="6"/>
  <c r="K44" i="6"/>
  <c r="D44" i="6"/>
  <c r="J44" i="6"/>
  <c r="I44" i="6"/>
  <c r="H44" i="6"/>
  <c r="B43" i="6"/>
  <c r="M43" i="6"/>
  <c r="L43" i="6"/>
  <c r="K43" i="6"/>
  <c r="D43" i="6"/>
  <c r="J43" i="6"/>
  <c r="I43" i="6"/>
  <c r="H43" i="6"/>
  <c r="B42" i="6"/>
  <c r="M42" i="6"/>
  <c r="L42" i="6"/>
  <c r="K42" i="6"/>
  <c r="D42" i="6"/>
  <c r="J42" i="6"/>
  <c r="I42" i="6"/>
  <c r="H42" i="6"/>
  <c r="B41" i="6"/>
  <c r="M41" i="6"/>
  <c r="L41" i="6"/>
  <c r="K41" i="6"/>
  <c r="D41" i="6"/>
  <c r="J41" i="6"/>
  <c r="I41" i="6"/>
  <c r="H41" i="6"/>
  <c r="B40" i="6"/>
  <c r="M40" i="6"/>
  <c r="L40" i="6"/>
  <c r="K40" i="6"/>
  <c r="D40" i="6"/>
  <c r="J40" i="6"/>
  <c r="I40" i="6"/>
  <c r="H40" i="6"/>
  <c r="B39" i="6"/>
  <c r="M39" i="6"/>
  <c r="L39" i="6"/>
  <c r="K39" i="6"/>
  <c r="D39" i="6"/>
  <c r="J39" i="6"/>
  <c r="I39" i="6"/>
  <c r="H39" i="6"/>
  <c r="B38" i="6"/>
  <c r="M38" i="6"/>
  <c r="L38" i="6"/>
  <c r="K38" i="6"/>
  <c r="D38" i="6"/>
  <c r="J38" i="6"/>
  <c r="I38" i="6"/>
  <c r="H38" i="6"/>
  <c r="B37" i="6"/>
  <c r="M37" i="6"/>
  <c r="L37" i="6"/>
  <c r="K37" i="6"/>
  <c r="D37" i="6"/>
  <c r="J37" i="6"/>
  <c r="I37" i="6"/>
  <c r="H37" i="6"/>
  <c r="B36" i="6"/>
  <c r="M36" i="6"/>
  <c r="L36" i="6"/>
  <c r="K36" i="6"/>
  <c r="D36" i="6"/>
  <c r="J36" i="6"/>
  <c r="I36" i="6"/>
  <c r="H36" i="6"/>
  <c r="B35" i="6"/>
  <c r="M35" i="6"/>
  <c r="L35" i="6"/>
  <c r="K35" i="6"/>
  <c r="D35" i="6"/>
  <c r="J35" i="6"/>
  <c r="I35" i="6"/>
  <c r="H35" i="6"/>
  <c r="B34" i="6"/>
  <c r="M34" i="6"/>
  <c r="L34" i="6"/>
  <c r="K34" i="6"/>
  <c r="D34" i="6"/>
  <c r="J34" i="6"/>
  <c r="I34" i="6"/>
  <c r="H34" i="6"/>
  <c r="B33" i="6"/>
  <c r="M33" i="6"/>
  <c r="L33" i="6"/>
  <c r="K33" i="6"/>
  <c r="D33" i="6"/>
  <c r="J33" i="6"/>
  <c r="I33" i="6"/>
  <c r="H33" i="6"/>
  <c r="B32" i="6"/>
  <c r="M32" i="6"/>
  <c r="L32" i="6"/>
  <c r="K32" i="6"/>
  <c r="D32" i="6"/>
  <c r="J32" i="6"/>
  <c r="I32" i="6"/>
  <c r="H32" i="6"/>
  <c r="B31" i="6"/>
  <c r="M31" i="6"/>
  <c r="L31" i="6"/>
  <c r="K31" i="6"/>
  <c r="D31" i="6"/>
  <c r="J31" i="6"/>
  <c r="I31" i="6"/>
  <c r="H31" i="6"/>
  <c r="B30" i="6"/>
  <c r="M30" i="6"/>
  <c r="L30" i="6"/>
  <c r="K30" i="6"/>
  <c r="D30" i="6"/>
  <c r="J30" i="6"/>
  <c r="I30" i="6"/>
  <c r="H30" i="6"/>
  <c r="B29" i="6"/>
  <c r="M29" i="6"/>
  <c r="L29" i="6"/>
  <c r="K29" i="6"/>
  <c r="D29" i="6"/>
  <c r="J29" i="6"/>
  <c r="I29" i="6"/>
  <c r="H29" i="6"/>
  <c r="B28" i="6"/>
  <c r="M28" i="6"/>
  <c r="L28" i="6"/>
  <c r="K28" i="6"/>
  <c r="D28" i="6"/>
  <c r="J28" i="6"/>
  <c r="I28" i="6"/>
  <c r="H28" i="6"/>
  <c r="B27" i="6"/>
  <c r="M27" i="6"/>
  <c r="L27" i="6"/>
  <c r="K27" i="6"/>
  <c r="D27" i="6"/>
  <c r="J27" i="6"/>
  <c r="I27" i="6"/>
  <c r="H27" i="6"/>
  <c r="B26" i="6"/>
  <c r="M26" i="6"/>
  <c r="L26" i="6"/>
  <c r="K26" i="6"/>
  <c r="D26" i="6"/>
  <c r="J26" i="6"/>
  <c r="I26" i="6"/>
  <c r="H26" i="6"/>
  <c r="B25" i="6"/>
  <c r="M25" i="6"/>
  <c r="L25" i="6"/>
  <c r="K25" i="6"/>
  <c r="D25" i="6"/>
  <c r="J25" i="6"/>
  <c r="I25" i="6"/>
  <c r="H25" i="6"/>
  <c r="B24" i="6"/>
  <c r="M24" i="6"/>
  <c r="L24" i="6"/>
  <c r="K24" i="6"/>
  <c r="D24" i="6"/>
  <c r="J24" i="6"/>
  <c r="I24" i="6"/>
  <c r="H24" i="6"/>
  <c r="B23" i="6"/>
  <c r="M23" i="6"/>
  <c r="L23" i="6"/>
  <c r="K23" i="6"/>
  <c r="D23" i="6"/>
  <c r="J23" i="6"/>
  <c r="I23" i="6"/>
  <c r="H23" i="6"/>
  <c r="B22" i="6"/>
  <c r="M22" i="6"/>
  <c r="L22" i="6"/>
  <c r="K22" i="6"/>
  <c r="D22" i="6"/>
  <c r="J22" i="6"/>
  <c r="I22" i="6"/>
  <c r="H22" i="6"/>
  <c r="B21" i="6"/>
  <c r="M21" i="6"/>
  <c r="L21" i="6"/>
  <c r="K21" i="6"/>
  <c r="D21" i="6"/>
  <c r="J21" i="6"/>
  <c r="I21" i="6"/>
  <c r="H21" i="6"/>
  <c r="B20" i="6"/>
  <c r="M20" i="6"/>
  <c r="L20" i="6"/>
  <c r="K20" i="6"/>
  <c r="D20" i="6"/>
  <c r="J20" i="6"/>
  <c r="I20" i="6"/>
  <c r="H20" i="6"/>
  <c r="B19" i="6"/>
  <c r="M19" i="6"/>
  <c r="L19" i="6"/>
  <c r="K19" i="6"/>
  <c r="D19" i="6"/>
  <c r="J19" i="6"/>
  <c r="I19" i="6"/>
  <c r="H19" i="6"/>
  <c r="B18" i="6"/>
  <c r="M18" i="6"/>
  <c r="L18" i="6"/>
  <c r="K18" i="6"/>
  <c r="D18" i="6"/>
  <c r="J18" i="6"/>
  <c r="I18" i="6"/>
  <c r="H18" i="6"/>
  <c r="B17" i="6"/>
  <c r="M17" i="6"/>
  <c r="L17" i="6"/>
  <c r="K17" i="6"/>
  <c r="D17" i="6"/>
  <c r="J17" i="6"/>
  <c r="I17" i="6"/>
  <c r="H17" i="6"/>
  <c r="B16" i="6"/>
  <c r="M16" i="6"/>
  <c r="L16" i="6"/>
  <c r="K16" i="6"/>
  <c r="J16" i="6"/>
  <c r="D16" i="6"/>
  <c r="I16" i="6"/>
  <c r="H16" i="6"/>
  <c r="B15" i="6"/>
  <c r="M15" i="6"/>
  <c r="L15" i="6"/>
  <c r="K15" i="6"/>
  <c r="J15" i="6"/>
  <c r="D15" i="6"/>
  <c r="I15" i="6"/>
  <c r="H15" i="6"/>
  <c r="B14" i="6"/>
  <c r="M14" i="6"/>
  <c r="L14" i="6"/>
  <c r="K14" i="6"/>
  <c r="J14" i="6"/>
  <c r="D14" i="6"/>
  <c r="I14" i="6"/>
  <c r="H14" i="6"/>
  <c r="B13" i="6"/>
  <c r="M13" i="6"/>
  <c r="L13" i="6"/>
  <c r="K13" i="6"/>
  <c r="J13" i="6"/>
  <c r="D13" i="6"/>
  <c r="I13" i="6"/>
  <c r="H13" i="6"/>
  <c r="B12" i="6"/>
  <c r="M12" i="6"/>
  <c r="L12" i="6"/>
  <c r="K12" i="6"/>
  <c r="J12" i="6"/>
  <c r="D12" i="6"/>
  <c r="I12" i="6"/>
  <c r="H12" i="6"/>
  <c r="B11" i="6"/>
  <c r="M11" i="6"/>
  <c r="L11" i="6"/>
  <c r="K11" i="6"/>
  <c r="J11" i="6"/>
  <c r="D11" i="6"/>
  <c r="I11" i="6"/>
  <c r="H11" i="6"/>
  <c r="B10" i="6"/>
  <c r="M10" i="6"/>
  <c r="L10" i="6"/>
  <c r="K10" i="6"/>
  <c r="J10" i="6"/>
  <c r="D10" i="6"/>
  <c r="I10" i="6"/>
  <c r="H10" i="6"/>
  <c r="B9" i="6"/>
  <c r="M9" i="6"/>
  <c r="L9" i="6"/>
  <c r="K9" i="6"/>
  <c r="J9" i="6"/>
  <c r="D9" i="6"/>
  <c r="I9" i="6"/>
  <c r="H9" i="6"/>
  <c r="B8" i="6"/>
  <c r="M8" i="6"/>
  <c r="L8" i="6"/>
  <c r="K8" i="6"/>
  <c r="J8" i="6"/>
  <c r="D8" i="6"/>
  <c r="I8" i="6"/>
  <c r="H8" i="6"/>
  <c r="B7" i="6"/>
  <c r="M7" i="6"/>
  <c r="L7" i="6"/>
  <c r="K7" i="6"/>
  <c r="J7" i="6"/>
  <c r="D7" i="6"/>
  <c r="I7" i="6"/>
  <c r="H7" i="6"/>
  <c r="B6" i="6"/>
  <c r="M6" i="6"/>
  <c r="L6" i="6"/>
  <c r="K6" i="6"/>
  <c r="J6" i="6"/>
  <c r="D6" i="6"/>
  <c r="I6" i="6"/>
  <c r="H6" i="6"/>
  <c r="B5" i="6"/>
  <c r="M5" i="6"/>
  <c r="L5" i="6"/>
  <c r="K5" i="6"/>
  <c r="J5" i="6"/>
  <c r="I5" i="6"/>
  <c r="D5" i="6"/>
  <c r="H5" i="6"/>
  <c r="B4" i="6"/>
  <c r="M4" i="6"/>
  <c r="L4" i="6"/>
  <c r="K4" i="6"/>
  <c r="J4" i="6"/>
  <c r="I4" i="6"/>
  <c r="D4" i="6"/>
  <c r="H4" i="6"/>
  <c r="B2" i="6"/>
  <c r="M2" i="6"/>
  <c r="L2" i="6"/>
  <c r="K2" i="6"/>
  <c r="J2" i="6"/>
  <c r="I2" i="6"/>
  <c r="D2" i="6"/>
  <c r="H2" i="6"/>
  <c r="B3" i="6"/>
  <c r="M3" i="6"/>
  <c r="L3" i="6"/>
  <c r="K3" i="6"/>
  <c r="J3" i="6"/>
  <c r="I3" i="6"/>
  <c r="D3" i="6"/>
  <c r="H3" i="6"/>
  <c r="F37" i="6"/>
  <c r="F5" i="6"/>
  <c r="F155" i="6"/>
  <c r="F18" i="6"/>
  <c r="F200" i="6"/>
  <c r="F235" i="6"/>
  <c r="F42" i="6"/>
  <c r="F183" i="6"/>
  <c r="F169" i="6"/>
  <c r="F11" i="6"/>
  <c r="F64" i="6"/>
  <c r="F162" i="6"/>
  <c r="F108" i="6"/>
  <c r="F145" i="6"/>
  <c r="F3" i="6"/>
  <c r="F182" i="6"/>
  <c r="F19" i="6"/>
  <c r="F207" i="6"/>
  <c r="F110" i="6"/>
  <c r="F73" i="6"/>
  <c r="F229" i="6"/>
  <c r="F66" i="6"/>
  <c r="F55" i="6"/>
  <c r="F13" i="6"/>
  <c r="F213" i="6"/>
  <c r="F227" i="6"/>
  <c r="F226" i="6"/>
  <c r="F88" i="6"/>
  <c r="F113" i="6"/>
  <c r="F143" i="6"/>
  <c r="F240" i="6"/>
  <c r="F121" i="6"/>
  <c r="F90" i="6"/>
  <c r="F146" i="6"/>
  <c r="F65" i="6"/>
  <c r="F245" i="6"/>
  <c r="F21" i="6"/>
  <c r="F152" i="6"/>
  <c r="F254" i="6"/>
  <c r="F137" i="6"/>
  <c r="F8" i="6"/>
  <c r="F212" i="6"/>
  <c r="F132" i="6"/>
  <c r="F44" i="6"/>
  <c r="F87" i="6"/>
  <c r="F151" i="6"/>
  <c r="F101" i="6"/>
  <c r="F106" i="6"/>
  <c r="F219" i="6"/>
  <c r="F67" i="6"/>
  <c r="F208" i="6"/>
  <c r="F124" i="6"/>
  <c r="F175" i="6"/>
  <c r="F85" i="6"/>
  <c r="F171" i="6"/>
  <c r="F127" i="6"/>
  <c r="F53" i="6"/>
  <c r="F69" i="6"/>
  <c r="F202" i="6"/>
  <c r="F2" i="6"/>
  <c r="F52" i="6"/>
  <c r="F193" i="6"/>
  <c r="F46" i="6"/>
  <c r="F103" i="6"/>
  <c r="F237" i="6"/>
  <c r="F33" i="6"/>
  <c r="F94" i="6"/>
  <c r="F220" i="6"/>
  <c r="F14" i="6"/>
  <c r="F15" i="6"/>
  <c r="F214" i="6"/>
  <c r="F125" i="6"/>
  <c r="F230" i="6"/>
  <c r="F128" i="6"/>
  <c r="F99" i="6"/>
  <c r="F22" i="6"/>
  <c r="F23" i="6"/>
  <c r="F115" i="6"/>
  <c r="F222" i="6"/>
  <c r="F184" i="6"/>
  <c r="F172" i="6"/>
  <c r="F68" i="6"/>
  <c r="F102" i="6"/>
  <c r="F51" i="6"/>
  <c r="F148" i="6"/>
  <c r="F228" i="6"/>
  <c r="F49" i="6"/>
  <c r="F223" i="6"/>
  <c r="F167" i="6"/>
  <c r="F78" i="6"/>
  <c r="F252" i="6"/>
  <c r="F95" i="6"/>
  <c r="F255" i="6"/>
  <c r="F105" i="6"/>
  <c r="F236" i="6"/>
  <c r="F24" i="6"/>
  <c r="F107" i="6"/>
  <c r="F243" i="6"/>
  <c r="F98" i="6"/>
  <c r="F134" i="6"/>
  <c r="F153" i="6"/>
  <c r="F135" i="6"/>
  <c r="F77" i="6"/>
  <c r="F45" i="6"/>
  <c r="F150" i="6"/>
  <c r="F97" i="6"/>
  <c r="F72" i="6"/>
  <c r="F126" i="6"/>
  <c r="F187" i="6"/>
  <c r="F188" i="6"/>
  <c r="F199" i="6"/>
  <c r="F218" i="6"/>
  <c r="F39" i="6"/>
  <c r="F173" i="6"/>
  <c r="F50" i="6"/>
  <c r="F156" i="6"/>
  <c r="F189" i="6"/>
  <c r="F26" i="6"/>
  <c r="F140" i="6"/>
  <c r="F56" i="6"/>
  <c r="F247" i="6"/>
  <c r="F190" i="6"/>
  <c r="F232" i="6"/>
  <c r="F133" i="6"/>
  <c r="F165" i="6"/>
  <c r="F166" i="6"/>
  <c r="F248" i="6"/>
  <c r="F158" i="6"/>
  <c r="F154" i="6"/>
  <c r="F25" i="6"/>
  <c r="F4" i="6"/>
  <c r="F34" i="6"/>
  <c r="F36" i="6"/>
  <c r="F116" i="6"/>
  <c r="F168" i="6"/>
  <c r="F203" i="6"/>
  <c r="F231" i="6"/>
  <c r="F63" i="6"/>
  <c r="F209" i="6"/>
  <c r="F139" i="6"/>
  <c r="F234" i="6"/>
  <c r="F123" i="6"/>
  <c r="F216" i="6"/>
  <c r="F215" i="6"/>
  <c r="F89" i="6"/>
  <c r="F233" i="6"/>
  <c r="F12" i="6"/>
  <c r="F205" i="6"/>
  <c r="F47" i="6"/>
  <c r="F159" i="6"/>
  <c r="F221" i="6"/>
  <c r="F104" i="6"/>
  <c r="F58" i="6"/>
  <c r="F43" i="6"/>
  <c r="F112" i="6"/>
  <c r="F114" i="6"/>
  <c r="F118" i="6"/>
  <c r="F238" i="6"/>
  <c r="F60" i="6"/>
  <c r="F57" i="6"/>
  <c r="F70" i="6"/>
  <c r="F201" i="6"/>
  <c r="F48" i="6"/>
  <c r="F206" i="6"/>
  <c r="F71" i="6"/>
  <c r="F197" i="6"/>
  <c r="F129" i="6"/>
  <c r="F59" i="6"/>
  <c r="F178" i="6"/>
  <c r="F130" i="6"/>
  <c r="F138" i="6"/>
  <c r="F96" i="6"/>
  <c r="F17" i="6"/>
  <c r="F120" i="6"/>
  <c r="F217" i="6"/>
  <c r="F76" i="6"/>
  <c r="F253" i="6"/>
  <c r="F84" i="6"/>
  <c r="F246" i="6"/>
  <c r="F239" i="6"/>
  <c r="F244" i="6"/>
  <c r="F80" i="6"/>
  <c r="F242" i="6"/>
  <c r="F93" i="6"/>
  <c r="F28" i="6"/>
  <c r="F249" i="6"/>
  <c r="F40" i="6"/>
  <c r="F181" i="6"/>
  <c r="F9" i="6"/>
  <c r="F86" i="6"/>
  <c r="F61" i="6"/>
  <c r="F100" i="6"/>
  <c r="F131" i="6"/>
  <c r="F142" i="6"/>
  <c r="F149" i="6"/>
  <c r="F7" i="6"/>
  <c r="F32" i="6"/>
  <c r="F31" i="6"/>
  <c r="F81" i="6"/>
  <c r="F29" i="6"/>
  <c r="F27" i="6"/>
  <c r="F30" i="6"/>
  <c r="F35" i="6"/>
  <c r="F79" i="6"/>
  <c r="F194" i="6"/>
  <c r="F179" i="6"/>
  <c r="F174" i="6"/>
  <c r="F250" i="6"/>
  <c r="F122" i="6"/>
  <c r="F195" i="6"/>
  <c r="F161" i="6"/>
  <c r="F111" i="6"/>
  <c r="F186" i="6"/>
  <c r="F241" i="6"/>
  <c r="F16" i="6"/>
  <c r="F225" i="6"/>
  <c r="F224" i="6"/>
  <c r="F144" i="6"/>
  <c r="F196" i="6"/>
  <c r="F54" i="6"/>
  <c r="F180" i="6"/>
  <c r="F109" i="6"/>
  <c r="F198" i="6"/>
  <c r="F10" i="6"/>
  <c r="F147" i="6"/>
  <c r="F74" i="6"/>
  <c r="F92" i="6"/>
  <c r="F210" i="6"/>
  <c r="F164" i="6"/>
  <c r="F204" i="6"/>
  <c r="F6" i="6"/>
  <c r="F251" i="6"/>
  <c r="F157" i="6"/>
  <c r="F119" i="6"/>
  <c r="F82" i="6"/>
  <c r="F62" i="6"/>
  <c r="F191" i="6"/>
  <c r="F75" i="6"/>
  <c r="F192" i="6"/>
  <c r="F38" i="6"/>
  <c r="F117" i="6"/>
  <c r="F41" i="6"/>
  <c r="F211" i="6"/>
  <c r="F176" i="6"/>
  <c r="F170" i="6"/>
  <c r="F136" i="6"/>
  <c r="F185" i="6"/>
  <c r="F141" i="6"/>
  <c r="F83" i="6"/>
  <c r="F160" i="6"/>
  <c r="F91" i="6"/>
  <c r="F177" i="6"/>
  <c r="F20" i="6"/>
  <c r="F163" i="6"/>
  <c r="E37" i="6"/>
  <c r="E5" i="6"/>
  <c r="E155" i="6"/>
  <c r="E18" i="6"/>
  <c r="E200" i="6"/>
  <c r="E235" i="6"/>
  <c r="E42" i="6"/>
  <c r="E183" i="6"/>
  <c r="E169" i="6"/>
  <c r="E11" i="6"/>
  <c r="E64" i="6"/>
  <c r="E162" i="6"/>
  <c r="E108" i="6"/>
  <c r="E145" i="6"/>
  <c r="E3" i="6"/>
  <c r="E182" i="6"/>
  <c r="E19" i="6"/>
  <c r="E207" i="6"/>
  <c r="E110" i="6"/>
  <c r="E73" i="6"/>
  <c r="E229" i="6"/>
  <c r="E66" i="6"/>
  <c r="E55" i="6"/>
  <c r="E13" i="6"/>
  <c r="E213" i="6"/>
  <c r="E227" i="6"/>
  <c r="E226" i="6"/>
  <c r="E88" i="6"/>
  <c r="E113" i="6"/>
  <c r="E143" i="6"/>
  <c r="E240" i="6"/>
  <c r="E121" i="6"/>
  <c r="E90" i="6"/>
  <c r="E146" i="6"/>
  <c r="E65" i="6"/>
  <c r="E245" i="6"/>
  <c r="E21" i="6"/>
  <c r="E152" i="6"/>
  <c r="E254" i="6"/>
  <c r="E137" i="6"/>
  <c r="E8" i="6"/>
  <c r="E212" i="6"/>
  <c r="E132" i="6"/>
  <c r="E44" i="6"/>
  <c r="E87" i="6"/>
  <c r="E151" i="6"/>
  <c r="E101" i="6"/>
  <c r="E106" i="6"/>
  <c r="E219" i="6"/>
  <c r="E67" i="6"/>
  <c r="E208" i="6"/>
  <c r="E124" i="6"/>
  <c r="E175" i="6"/>
  <c r="E85" i="6"/>
  <c r="E171" i="6"/>
  <c r="E127" i="6"/>
  <c r="E53" i="6"/>
  <c r="E69" i="6"/>
  <c r="E202" i="6"/>
  <c r="E2" i="6"/>
  <c r="E52" i="6"/>
  <c r="E193" i="6"/>
  <c r="E46" i="6"/>
  <c r="E103" i="6"/>
  <c r="E237" i="6"/>
  <c r="E33" i="6"/>
  <c r="E94" i="6"/>
  <c r="E220" i="6"/>
  <c r="E14" i="6"/>
  <c r="E15" i="6"/>
  <c r="E214" i="6"/>
  <c r="E125" i="6"/>
  <c r="E230" i="6"/>
  <c r="E128" i="6"/>
  <c r="E99" i="6"/>
  <c r="E22" i="6"/>
  <c r="E23" i="6"/>
  <c r="E115" i="6"/>
  <c r="E222" i="6"/>
  <c r="E184" i="6"/>
  <c r="E172" i="6"/>
  <c r="E68" i="6"/>
  <c r="E102" i="6"/>
  <c r="E51" i="6"/>
  <c r="E148" i="6"/>
  <c r="E228" i="6"/>
  <c r="E49" i="6"/>
  <c r="E223" i="6"/>
  <c r="E167" i="6"/>
  <c r="E78" i="6"/>
  <c r="E252" i="6"/>
  <c r="E95" i="6"/>
  <c r="E255" i="6"/>
  <c r="E105" i="6"/>
  <c r="E236" i="6"/>
  <c r="E24" i="6"/>
  <c r="E107" i="6"/>
  <c r="E243" i="6"/>
  <c r="E98" i="6"/>
  <c r="E134" i="6"/>
  <c r="E153" i="6"/>
  <c r="E135" i="6"/>
  <c r="E77" i="6"/>
  <c r="E45" i="6"/>
  <c r="E150" i="6"/>
  <c r="E97" i="6"/>
  <c r="E72" i="6"/>
  <c r="E126" i="6"/>
  <c r="E187" i="6"/>
  <c r="E188" i="6"/>
  <c r="E199" i="6"/>
  <c r="E218" i="6"/>
  <c r="E39" i="6"/>
  <c r="E173" i="6"/>
  <c r="E50" i="6"/>
  <c r="E156" i="6"/>
  <c r="E189" i="6"/>
  <c r="E26" i="6"/>
  <c r="E140" i="6"/>
  <c r="E56" i="6"/>
  <c r="E247" i="6"/>
  <c r="E190" i="6"/>
  <c r="E232" i="6"/>
  <c r="E133" i="6"/>
  <c r="E165" i="6"/>
  <c r="E166" i="6"/>
  <c r="E248" i="6"/>
  <c r="E158" i="6"/>
  <c r="E154" i="6"/>
  <c r="E25" i="6"/>
  <c r="E4" i="6"/>
  <c r="E34" i="6"/>
  <c r="E36" i="6"/>
  <c r="E116" i="6"/>
  <c r="E168" i="6"/>
  <c r="E203" i="6"/>
  <c r="E231" i="6"/>
  <c r="E63" i="6"/>
  <c r="E209" i="6"/>
  <c r="E139" i="6"/>
  <c r="E234" i="6"/>
  <c r="E123" i="6"/>
  <c r="E216" i="6"/>
  <c r="E215" i="6"/>
  <c r="E89" i="6"/>
  <c r="E233" i="6"/>
  <c r="E12" i="6"/>
  <c r="E205" i="6"/>
  <c r="E47" i="6"/>
  <c r="E159" i="6"/>
  <c r="E221" i="6"/>
  <c r="E104" i="6"/>
  <c r="E58" i="6"/>
  <c r="E43" i="6"/>
  <c r="E112" i="6"/>
  <c r="E114" i="6"/>
  <c r="E118" i="6"/>
  <c r="E238" i="6"/>
  <c r="E60" i="6"/>
  <c r="E57" i="6"/>
  <c r="E70" i="6"/>
  <c r="E201" i="6"/>
  <c r="E48" i="6"/>
  <c r="E206" i="6"/>
  <c r="E71" i="6"/>
  <c r="E197" i="6"/>
  <c r="E129" i="6"/>
  <c r="E59" i="6"/>
  <c r="E178" i="6"/>
  <c r="E130" i="6"/>
  <c r="E138" i="6"/>
  <c r="E96" i="6"/>
  <c r="E17" i="6"/>
  <c r="E120" i="6"/>
  <c r="E217" i="6"/>
  <c r="E76" i="6"/>
  <c r="E253" i="6"/>
  <c r="E84" i="6"/>
  <c r="E246" i="6"/>
  <c r="E239" i="6"/>
  <c r="E244" i="6"/>
  <c r="E80" i="6"/>
  <c r="E242" i="6"/>
  <c r="E28" i="6"/>
  <c r="E93" i="6"/>
  <c r="E249" i="6"/>
  <c r="E40" i="6"/>
  <c r="E181" i="6"/>
  <c r="E9" i="6"/>
  <c r="E86" i="6"/>
  <c r="E61" i="6"/>
  <c r="E100" i="6"/>
  <c r="E131" i="6"/>
  <c r="E142" i="6"/>
  <c r="E149" i="6"/>
  <c r="E7" i="6"/>
  <c r="E32" i="6"/>
  <c r="E31" i="6"/>
  <c r="E81" i="6"/>
  <c r="E29" i="6"/>
  <c r="E27" i="6"/>
  <c r="E30" i="6"/>
  <c r="E35" i="6"/>
  <c r="E79" i="6"/>
  <c r="E194" i="6"/>
  <c r="E179" i="6"/>
  <c r="E174" i="6"/>
  <c r="E250" i="6"/>
  <c r="E122" i="6"/>
  <c r="E195" i="6"/>
  <c r="E161" i="6"/>
  <c r="E111" i="6"/>
  <c r="E186" i="6"/>
  <c r="E241" i="6"/>
  <c r="E16" i="6"/>
  <c r="E225" i="6"/>
  <c r="E224" i="6"/>
  <c r="E144" i="6"/>
  <c r="E196" i="6"/>
  <c r="E54" i="6"/>
  <c r="E180" i="6"/>
  <c r="E109" i="6"/>
  <c r="E198" i="6"/>
  <c r="E10" i="6"/>
  <c r="E147" i="6"/>
  <c r="E74" i="6"/>
  <c r="E92" i="6"/>
  <c r="E210" i="6"/>
  <c r="E164" i="6"/>
  <c r="E204" i="6"/>
  <c r="E6" i="6"/>
  <c r="E251" i="6"/>
  <c r="E157" i="6"/>
  <c r="E119" i="6"/>
  <c r="E82" i="6"/>
  <c r="E62" i="6"/>
  <c r="E191" i="6"/>
  <c r="E75" i="6"/>
  <c r="E192" i="6"/>
  <c r="E38" i="6"/>
  <c r="E117" i="6"/>
  <c r="E41" i="6"/>
  <c r="E211" i="6"/>
  <c r="E176" i="6"/>
  <c r="E170" i="6"/>
  <c r="E136" i="6"/>
  <c r="E185" i="6"/>
  <c r="E141" i="6"/>
  <c r="E83" i="6"/>
  <c r="E160" i="6"/>
  <c r="E91" i="6"/>
  <c r="E177" i="6"/>
  <c r="E20" i="6"/>
  <c r="E163" i="6"/>
  <c r="C37" i="6"/>
  <c r="C5" i="6"/>
  <c r="C155" i="6"/>
  <c r="C18" i="6"/>
  <c r="C200" i="6"/>
  <c r="C235" i="6"/>
  <c r="C42" i="6"/>
  <c r="C183" i="6"/>
  <c r="C169" i="6"/>
  <c r="C11" i="6"/>
  <c r="C64" i="6"/>
  <c r="C162" i="6"/>
  <c r="C108" i="6"/>
  <c r="C145" i="6"/>
  <c r="C3" i="6"/>
  <c r="C182" i="6"/>
  <c r="C19" i="6"/>
  <c r="C207" i="6"/>
  <c r="C110" i="6"/>
  <c r="C73" i="6"/>
  <c r="C229" i="6"/>
  <c r="C66" i="6"/>
  <c r="C55" i="6"/>
  <c r="C13" i="6"/>
  <c r="C213" i="6"/>
  <c r="C227" i="6"/>
  <c r="C226" i="6"/>
  <c r="C88" i="6"/>
  <c r="C113" i="6"/>
  <c r="C143" i="6"/>
  <c r="C240" i="6"/>
  <c r="C121" i="6"/>
  <c r="C90" i="6"/>
  <c r="C146" i="6"/>
  <c r="C65" i="6"/>
  <c r="C245" i="6"/>
  <c r="C21" i="6"/>
  <c r="C152" i="6"/>
  <c r="C254" i="6"/>
  <c r="C137" i="6"/>
  <c r="C8" i="6"/>
  <c r="C212" i="6"/>
  <c r="C132" i="6"/>
  <c r="C44" i="6"/>
  <c r="C87" i="6"/>
  <c r="C151" i="6"/>
  <c r="C101" i="6"/>
  <c r="C106" i="6"/>
  <c r="C219" i="6"/>
  <c r="C67" i="6"/>
  <c r="C208" i="6"/>
  <c r="C124" i="6"/>
  <c r="C175" i="6"/>
  <c r="C85" i="6"/>
  <c r="C171" i="6"/>
  <c r="C127" i="6"/>
  <c r="C53" i="6"/>
  <c r="C69" i="6"/>
  <c r="C202" i="6"/>
  <c r="C2" i="6"/>
  <c r="C52" i="6"/>
  <c r="C193" i="6"/>
  <c r="C46" i="6"/>
  <c r="C103" i="6"/>
  <c r="C237" i="6"/>
  <c r="C33" i="6"/>
  <c r="C94" i="6"/>
  <c r="C220" i="6"/>
  <c r="C14" i="6"/>
  <c r="C15" i="6"/>
  <c r="C214" i="6"/>
  <c r="C125" i="6"/>
  <c r="C230" i="6"/>
  <c r="C128" i="6"/>
  <c r="C99" i="6"/>
  <c r="C22" i="6"/>
  <c r="C23" i="6"/>
  <c r="C115" i="6"/>
  <c r="C222" i="6"/>
  <c r="C184" i="6"/>
  <c r="C172" i="6"/>
  <c r="C68" i="6"/>
  <c r="C102" i="6"/>
  <c r="C51" i="6"/>
  <c r="C148" i="6"/>
  <c r="C228" i="6"/>
  <c r="C49" i="6"/>
  <c r="C223" i="6"/>
  <c r="C167" i="6"/>
  <c r="C78" i="6"/>
  <c r="C252" i="6"/>
  <c r="C95" i="6"/>
  <c r="C255" i="6"/>
  <c r="C105" i="6"/>
  <c r="C236" i="6"/>
  <c r="C24" i="6"/>
  <c r="C107" i="6"/>
  <c r="C243" i="6"/>
  <c r="C98" i="6"/>
  <c r="C134" i="6"/>
  <c r="C153" i="6"/>
  <c r="C135" i="6"/>
  <c r="C77" i="6"/>
  <c r="C45" i="6"/>
  <c r="C150" i="6"/>
  <c r="C97" i="6"/>
  <c r="C72" i="6"/>
  <c r="C126" i="6"/>
  <c r="C187" i="6"/>
  <c r="C188" i="6"/>
  <c r="C199" i="6"/>
  <c r="C218" i="6"/>
  <c r="C39" i="6"/>
  <c r="C173" i="6"/>
  <c r="C50" i="6"/>
  <c r="C156" i="6"/>
  <c r="C189" i="6"/>
  <c r="C26" i="6"/>
  <c r="C140" i="6"/>
  <c r="C56" i="6"/>
  <c r="C247" i="6"/>
  <c r="C190" i="6"/>
  <c r="C232" i="6"/>
  <c r="C133" i="6"/>
  <c r="C165" i="6"/>
  <c r="C166" i="6"/>
  <c r="C248" i="6"/>
  <c r="C158" i="6"/>
  <c r="C154" i="6"/>
  <c r="C25" i="6"/>
  <c r="C4" i="6"/>
  <c r="C34" i="6"/>
  <c r="C36" i="6"/>
  <c r="C116" i="6"/>
  <c r="C168" i="6"/>
  <c r="C203" i="6"/>
  <c r="C231" i="6"/>
  <c r="C63" i="6"/>
  <c r="C209" i="6"/>
  <c r="C139" i="6"/>
  <c r="C234" i="6"/>
  <c r="C123" i="6"/>
  <c r="C216" i="6"/>
  <c r="C215" i="6"/>
  <c r="C89" i="6"/>
  <c r="C233" i="6"/>
  <c r="C12" i="6"/>
  <c r="C205" i="6"/>
  <c r="C47" i="6"/>
  <c r="C159" i="6"/>
  <c r="C221" i="6"/>
  <c r="C104" i="6"/>
  <c r="C58" i="6"/>
  <c r="C43" i="6"/>
  <c r="C112" i="6"/>
  <c r="C114" i="6"/>
  <c r="C118" i="6"/>
  <c r="C238" i="6"/>
  <c r="C60" i="6"/>
  <c r="C57" i="6"/>
  <c r="C70" i="6"/>
  <c r="C201" i="6"/>
  <c r="C48" i="6"/>
  <c r="C206" i="6"/>
  <c r="C71" i="6"/>
  <c r="C197" i="6"/>
  <c r="C129" i="6"/>
  <c r="C59" i="6"/>
  <c r="C178" i="6"/>
  <c r="C130" i="6"/>
  <c r="C138" i="6"/>
  <c r="C96" i="6"/>
  <c r="C17" i="6"/>
  <c r="C120" i="6"/>
  <c r="C217" i="6"/>
  <c r="C76" i="6"/>
  <c r="C253" i="6"/>
  <c r="C84" i="6"/>
  <c r="C246" i="6"/>
  <c r="C239" i="6"/>
  <c r="C244" i="6"/>
  <c r="C80" i="6"/>
  <c r="C242" i="6"/>
  <c r="C28" i="6"/>
  <c r="C93" i="6"/>
  <c r="C249" i="6"/>
  <c r="C40" i="6"/>
  <c r="C181" i="6"/>
  <c r="C9" i="6"/>
  <c r="C86" i="6"/>
  <c r="C61" i="6"/>
  <c r="C100" i="6"/>
  <c r="C131" i="6"/>
  <c r="C142" i="6"/>
  <c r="C149" i="6"/>
  <c r="C7" i="6"/>
  <c r="C32" i="6"/>
  <c r="C31" i="6"/>
  <c r="C81" i="6"/>
  <c r="C29" i="6"/>
  <c r="C27" i="6"/>
  <c r="C30" i="6"/>
  <c r="C35" i="6"/>
  <c r="C79" i="6"/>
  <c r="C194" i="6"/>
  <c r="C179" i="6"/>
  <c r="C174" i="6"/>
  <c r="C250" i="6"/>
  <c r="C122" i="6"/>
  <c r="C195" i="6"/>
  <c r="C161" i="6"/>
  <c r="C111" i="6"/>
  <c r="C186" i="6"/>
  <c r="C241" i="6"/>
  <c r="C16" i="6"/>
  <c r="C225" i="6"/>
  <c r="C224" i="6"/>
  <c r="C144" i="6"/>
  <c r="C196" i="6"/>
  <c r="C54" i="6"/>
  <c r="C180" i="6"/>
  <c r="C109" i="6"/>
  <c r="C198" i="6"/>
  <c r="C10" i="6"/>
  <c r="C147" i="6"/>
  <c r="C74" i="6"/>
  <c r="C92" i="6"/>
  <c r="C210" i="6"/>
  <c r="C164" i="6"/>
  <c r="C204" i="6"/>
  <c r="C6" i="6"/>
  <c r="C251" i="6"/>
  <c r="C157" i="6"/>
  <c r="C119" i="6"/>
  <c r="C82" i="6"/>
  <c r="C62" i="6"/>
  <c r="C191" i="6"/>
  <c r="C75" i="6"/>
  <c r="C192" i="6"/>
  <c r="C38" i="6"/>
  <c r="C117" i="6"/>
  <c r="C41" i="6"/>
  <c r="C211" i="6"/>
  <c r="C176" i="6"/>
  <c r="C170" i="6"/>
  <c r="C136" i="6"/>
  <c r="C185" i="6"/>
  <c r="C141" i="6"/>
  <c r="C83" i="6"/>
  <c r="C160" i="6"/>
  <c r="C91" i="6"/>
  <c r="C177" i="6"/>
  <c r="C20" i="6"/>
  <c r="C163" i="6"/>
  <c r="A37" i="6"/>
  <c r="A5" i="6"/>
  <c r="A155" i="6"/>
  <c r="A18" i="6"/>
  <c r="A200" i="6"/>
  <c r="A235" i="6"/>
  <c r="A42" i="6"/>
  <c r="A183" i="6"/>
  <c r="A169" i="6"/>
  <c r="A11" i="6"/>
  <c r="A64" i="6"/>
  <c r="A162" i="6"/>
  <c r="A108" i="6"/>
  <c r="A145" i="6"/>
  <c r="A3" i="6"/>
  <c r="A182" i="6"/>
  <c r="A19" i="6"/>
  <c r="A207" i="6"/>
  <c r="A110" i="6"/>
  <c r="A73" i="6"/>
  <c r="A229" i="6"/>
  <c r="A66" i="6"/>
  <c r="A55" i="6"/>
  <c r="A13" i="6"/>
  <c r="A213" i="6"/>
  <c r="A227" i="6"/>
  <c r="A226" i="6"/>
  <c r="A88" i="6"/>
  <c r="A113" i="6"/>
  <c r="A143" i="6"/>
  <c r="A240" i="6"/>
  <c r="A121" i="6"/>
  <c r="A90" i="6"/>
  <c r="A146" i="6"/>
  <c r="A65" i="6"/>
  <c r="A245" i="6"/>
  <c r="A21" i="6"/>
  <c r="A152" i="6"/>
  <c r="A254" i="6"/>
  <c r="A137" i="6"/>
  <c r="A8" i="6"/>
  <c r="A212" i="6"/>
  <c r="A132" i="6"/>
  <c r="A44" i="6"/>
  <c r="A87" i="6"/>
  <c r="A151" i="6"/>
  <c r="A101" i="6"/>
  <c r="A106" i="6"/>
  <c r="A219" i="6"/>
  <c r="A67" i="6"/>
  <c r="A208" i="6"/>
  <c r="A124" i="6"/>
  <c r="A175" i="6"/>
  <c r="A85" i="6"/>
  <c r="A171" i="6"/>
  <c r="A127" i="6"/>
  <c r="A53" i="6"/>
  <c r="A69" i="6"/>
  <c r="A202" i="6"/>
  <c r="A2" i="6"/>
  <c r="A52" i="6"/>
  <c r="A193" i="6"/>
  <c r="A46" i="6"/>
  <c r="A103" i="6"/>
  <c r="A237" i="6"/>
  <c r="A33" i="6"/>
  <c r="A94" i="6"/>
  <c r="A220" i="6"/>
  <c r="A14" i="6"/>
  <c r="A15" i="6"/>
  <c r="A214" i="6"/>
  <c r="A125" i="6"/>
  <c r="A230" i="6"/>
  <c r="A128" i="6"/>
  <c r="A99" i="6"/>
  <c r="A22" i="6"/>
  <c r="A23" i="6"/>
  <c r="A115" i="6"/>
  <c r="A222" i="6"/>
  <c r="A184" i="6"/>
  <c r="A172" i="6"/>
  <c r="A68" i="6"/>
  <c r="A102" i="6"/>
  <c r="A51" i="6"/>
  <c r="A148" i="6"/>
  <c r="A228" i="6"/>
  <c r="A49" i="6"/>
  <c r="A223" i="6"/>
  <c r="A167" i="6"/>
  <c r="A78" i="6"/>
  <c r="A252" i="6"/>
  <c r="A95" i="6"/>
  <c r="A255" i="6"/>
  <c r="A105" i="6"/>
  <c r="A236" i="6"/>
  <c r="A24" i="6"/>
  <c r="A107" i="6"/>
  <c r="A243" i="6"/>
  <c r="A98" i="6"/>
  <c r="A134" i="6"/>
  <c r="A153" i="6"/>
  <c r="A135" i="6"/>
  <c r="A77" i="6"/>
  <c r="A45" i="6"/>
  <c r="A150" i="6"/>
  <c r="A97" i="6"/>
  <c r="A72" i="6"/>
  <c r="A126" i="6"/>
  <c r="A187" i="6"/>
  <c r="A188" i="6"/>
  <c r="A199" i="6"/>
  <c r="A218" i="6"/>
  <c r="A39" i="6"/>
  <c r="A173" i="6"/>
  <c r="A50" i="6"/>
  <c r="A156" i="6"/>
  <c r="A189" i="6"/>
  <c r="A26" i="6"/>
  <c r="A140" i="6"/>
  <c r="A56" i="6"/>
  <c r="A247" i="6"/>
  <c r="A190" i="6"/>
  <c r="A232" i="6"/>
  <c r="A133" i="6"/>
  <c r="A165" i="6"/>
  <c r="A166" i="6"/>
  <c r="A248" i="6"/>
  <c r="A158" i="6"/>
  <c r="A154" i="6"/>
  <c r="A25" i="6"/>
  <c r="A4" i="6"/>
  <c r="A34" i="6"/>
  <c r="A36" i="6"/>
  <c r="A116" i="6"/>
  <c r="A168" i="6"/>
  <c r="A203" i="6"/>
  <c r="A231" i="6"/>
  <c r="A63" i="6"/>
  <c r="A209" i="6"/>
  <c r="A139" i="6"/>
  <c r="A234" i="6"/>
  <c r="A123" i="6"/>
  <c r="A216" i="6"/>
  <c r="A215" i="6"/>
  <c r="A89" i="6"/>
  <c r="A233" i="6"/>
  <c r="A12" i="6"/>
  <c r="A205" i="6"/>
  <c r="A47" i="6"/>
  <c r="A159" i="6"/>
  <c r="A221" i="6"/>
  <c r="A104" i="6"/>
  <c r="A58" i="6"/>
  <c r="A43" i="6"/>
  <c r="A112" i="6"/>
  <c r="A114" i="6"/>
  <c r="A118" i="6"/>
  <c r="A238" i="6"/>
  <c r="A60" i="6"/>
  <c r="A57" i="6"/>
  <c r="A70" i="6"/>
  <c r="A201" i="6"/>
  <c r="A48" i="6"/>
  <c r="A206" i="6"/>
  <c r="A71" i="6"/>
  <c r="A197" i="6"/>
  <c r="A129" i="6"/>
  <c r="A59" i="6"/>
  <c r="A178" i="6"/>
  <c r="A130" i="6"/>
  <c r="A138" i="6"/>
  <c r="A96" i="6"/>
  <c r="A17" i="6"/>
  <c r="A120" i="6"/>
  <c r="A217" i="6"/>
  <c r="A76" i="6"/>
  <c r="A253" i="6"/>
  <c r="A84" i="6"/>
  <c r="A246" i="6"/>
  <c r="A239" i="6"/>
  <c r="A244" i="6"/>
  <c r="A80" i="6"/>
  <c r="A242" i="6"/>
  <c r="A28" i="6"/>
  <c r="A93" i="6"/>
  <c r="A249" i="6"/>
  <c r="A40" i="6"/>
  <c r="A181" i="6"/>
  <c r="A9" i="6"/>
  <c r="A86" i="6"/>
  <c r="A61" i="6"/>
  <c r="A100" i="6"/>
  <c r="A131" i="6"/>
  <c r="A142" i="6"/>
  <c r="A149" i="6"/>
  <c r="A7" i="6"/>
  <c r="A32" i="6"/>
  <c r="A31" i="6"/>
  <c r="A81" i="6"/>
  <c r="A29" i="6"/>
  <c r="A27" i="6"/>
  <c r="A30" i="6"/>
  <c r="A35" i="6"/>
  <c r="A79" i="6"/>
  <c r="A194" i="6"/>
  <c r="A179" i="6"/>
  <c r="A174" i="6"/>
  <c r="A250" i="6"/>
  <c r="A122" i="6"/>
  <c r="A195" i="6"/>
  <c r="A161" i="6"/>
  <c r="A111" i="6"/>
  <c r="A186" i="6"/>
  <c r="A241" i="6"/>
  <c r="A16" i="6"/>
  <c r="A225" i="6"/>
  <c r="A224" i="6"/>
  <c r="A144" i="6"/>
  <c r="A196" i="6"/>
  <c r="A54" i="6"/>
  <c r="A180" i="6"/>
  <c r="A109" i="6"/>
  <c r="A198" i="6"/>
  <c r="A10" i="6"/>
  <c r="A147" i="6"/>
  <c r="A74" i="6"/>
  <c r="A92" i="6"/>
  <c r="A210" i="6"/>
  <c r="A164" i="6"/>
  <c r="A204" i="6"/>
  <c r="A6" i="6"/>
  <c r="A251" i="6"/>
  <c r="A157" i="6"/>
  <c r="A119" i="6"/>
  <c r="A82" i="6"/>
  <c r="A62" i="6"/>
  <c r="A191" i="6"/>
  <c r="A75" i="6"/>
  <c r="A192" i="6"/>
  <c r="A38" i="6"/>
  <c r="A117" i="6"/>
  <c r="A41" i="6"/>
  <c r="A211" i="6"/>
  <c r="A176" i="6"/>
  <c r="A170" i="6"/>
  <c r="A136" i="6"/>
  <c r="A185" i="6"/>
  <c r="A141" i="6"/>
  <c r="A83" i="6"/>
  <c r="A160" i="6"/>
  <c r="A91" i="6"/>
  <c r="A177" i="6"/>
  <c r="A20" i="6"/>
  <c r="A163" i="6"/>
  <c r="V2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R73" i="3"/>
  <c r="Q73" i="3"/>
  <c r="P73" i="3"/>
  <c r="Y256" i="3"/>
  <c r="X256" i="3"/>
  <c r="W256" i="3"/>
  <c r="Y255" i="3"/>
  <c r="X255" i="3"/>
  <c r="W255" i="3"/>
  <c r="Y254" i="3"/>
  <c r="X254" i="3"/>
  <c r="W254" i="3"/>
  <c r="Y253" i="3"/>
  <c r="X253" i="3"/>
  <c r="W253" i="3"/>
  <c r="Y252" i="3"/>
  <c r="X252" i="3"/>
  <c r="W252" i="3"/>
  <c r="Y251" i="3"/>
  <c r="X251" i="3"/>
  <c r="W251" i="3"/>
  <c r="Y250" i="3"/>
  <c r="X250" i="3"/>
  <c r="W250" i="3"/>
  <c r="Y249" i="3"/>
  <c r="X249" i="3"/>
  <c r="W249" i="3"/>
  <c r="Y248" i="3"/>
  <c r="X248" i="3"/>
  <c r="W248" i="3"/>
  <c r="Y247" i="3"/>
  <c r="X247" i="3"/>
  <c r="W247" i="3"/>
  <c r="Y246" i="3"/>
  <c r="X246" i="3"/>
  <c r="W246" i="3"/>
  <c r="Y245" i="3"/>
  <c r="X245" i="3"/>
  <c r="W245" i="3"/>
  <c r="Y244" i="3"/>
  <c r="X244" i="3"/>
  <c r="W244" i="3"/>
  <c r="Y243" i="3"/>
  <c r="X243" i="3"/>
  <c r="W243" i="3"/>
  <c r="Y242" i="3"/>
  <c r="X242" i="3"/>
  <c r="W242" i="3"/>
  <c r="Y241" i="3"/>
  <c r="X241" i="3"/>
  <c r="W241" i="3"/>
  <c r="Y240" i="3"/>
  <c r="X240" i="3"/>
  <c r="W240" i="3"/>
  <c r="Y239" i="3"/>
  <c r="X239" i="3"/>
  <c r="W239" i="3"/>
  <c r="Y238" i="3"/>
  <c r="X238" i="3"/>
  <c r="W238" i="3"/>
  <c r="Y237" i="3"/>
  <c r="X237" i="3"/>
  <c r="W237" i="3"/>
  <c r="Y236" i="3"/>
  <c r="X236" i="3"/>
  <c r="W236" i="3"/>
  <c r="Y235" i="3"/>
  <c r="X235" i="3"/>
  <c r="W235" i="3"/>
  <c r="Y234" i="3"/>
  <c r="X234" i="3"/>
  <c r="W234" i="3"/>
  <c r="Y233" i="3"/>
  <c r="X233" i="3"/>
  <c r="W233" i="3"/>
  <c r="Y232" i="3"/>
  <c r="X232" i="3"/>
  <c r="W232" i="3"/>
  <c r="Y231" i="3"/>
  <c r="X231" i="3"/>
  <c r="W231" i="3"/>
  <c r="Y230" i="3"/>
  <c r="X230" i="3"/>
  <c r="W230" i="3"/>
  <c r="Y229" i="3"/>
  <c r="X229" i="3"/>
  <c r="W229" i="3"/>
  <c r="Y228" i="3"/>
  <c r="X228" i="3"/>
  <c r="W228" i="3"/>
  <c r="Y227" i="3"/>
  <c r="X227" i="3"/>
  <c r="W227" i="3"/>
  <c r="Y226" i="3"/>
  <c r="X226" i="3"/>
  <c r="W226" i="3"/>
  <c r="Y225" i="3"/>
  <c r="X225" i="3"/>
  <c r="W225" i="3"/>
  <c r="Y224" i="3"/>
  <c r="X224" i="3"/>
  <c r="W224" i="3"/>
  <c r="Y223" i="3"/>
  <c r="X223" i="3"/>
  <c r="W223" i="3"/>
  <c r="Y222" i="3"/>
  <c r="X222" i="3"/>
  <c r="W222" i="3"/>
  <c r="Y221" i="3"/>
  <c r="X221" i="3"/>
  <c r="W221" i="3"/>
  <c r="Y220" i="3"/>
  <c r="X220" i="3"/>
  <c r="W220" i="3"/>
  <c r="Y219" i="3"/>
  <c r="X219" i="3"/>
  <c r="W219" i="3"/>
  <c r="Y218" i="3"/>
  <c r="X218" i="3"/>
  <c r="W218" i="3"/>
  <c r="Y217" i="3"/>
  <c r="X217" i="3"/>
  <c r="W217" i="3"/>
  <c r="Y216" i="3"/>
  <c r="X216" i="3"/>
  <c r="W216" i="3"/>
  <c r="Y215" i="3"/>
  <c r="X215" i="3"/>
  <c r="W215" i="3"/>
  <c r="Y214" i="3"/>
  <c r="X214" i="3"/>
  <c r="W214" i="3"/>
  <c r="Y213" i="3"/>
  <c r="X213" i="3"/>
  <c r="W213" i="3"/>
  <c r="Y212" i="3"/>
  <c r="X212" i="3"/>
  <c r="W212" i="3"/>
  <c r="Y211" i="3"/>
  <c r="X211" i="3"/>
  <c r="W211" i="3"/>
  <c r="Y210" i="3"/>
  <c r="X210" i="3"/>
  <c r="W210" i="3"/>
  <c r="Y209" i="3"/>
  <c r="X209" i="3"/>
  <c r="W209" i="3"/>
  <c r="Y208" i="3"/>
  <c r="X208" i="3"/>
  <c r="W208" i="3"/>
  <c r="Y207" i="3"/>
  <c r="X207" i="3"/>
  <c r="W207" i="3"/>
  <c r="Y206" i="3"/>
  <c r="X206" i="3"/>
  <c r="W206" i="3"/>
  <c r="Y205" i="3"/>
  <c r="X205" i="3"/>
  <c r="W205" i="3"/>
  <c r="Y204" i="3"/>
  <c r="X204" i="3"/>
  <c r="W204" i="3"/>
  <c r="Y203" i="3"/>
  <c r="X203" i="3"/>
  <c r="W203" i="3"/>
  <c r="Y202" i="3"/>
  <c r="X202" i="3"/>
  <c r="W202" i="3"/>
  <c r="Y201" i="3"/>
  <c r="X201" i="3"/>
  <c r="W201" i="3"/>
  <c r="Y200" i="3"/>
  <c r="X200" i="3"/>
  <c r="W200" i="3"/>
  <c r="Y199" i="3"/>
  <c r="X199" i="3"/>
  <c r="W199" i="3"/>
  <c r="Y198" i="3"/>
  <c r="X198" i="3"/>
  <c r="W198" i="3"/>
  <c r="Y197" i="3"/>
  <c r="X197" i="3"/>
  <c r="W197" i="3"/>
  <c r="Y196" i="3"/>
  <c r="X196" i="3"/>
  <c r="W196" i="3"/>
  <c r="Y195" i="3"/>
  <c r="X195" i="3"/>
  <c r="W195" i="3"/>
  <c r="Y194" i="3"/>
  <c r="X194" i="3"/>
  <c r="W194" i="3"/>
  <c r="Y193" i="3"/>
  <c r="X193" i="3"/>
  <c r="W193" i="3"/>
  <c r="Y192" i="3"/>
  <c r="X192" i="3"/>
  <c r="W192" i="3"/>
  <c r="Y191" i="3"/>
  <c r="X191" i="3"/>
  <c r="W191" i="3"/>
  <c r="Y190" i="3"/>
  <c r="X190" i="3"/>
  <c r="W190" i="3"/>
  <c r="Y189" i="3"/>
  <c r="X189" i="3"/>
  <c r="W189" i="3"/>
  <c r="Y188" i="3"/>
  <c r="X188" i="3"/>
  <c r="W188" i="3"/>
  <c r="Y187" i="3"/>
  <c r="X187" i="3"/>
  <c r="W187" i="3"/>
  <c r="Y186" i="3"/>
  <c r="X186" i="3"/>
  <c r="W186" i="3"/>
  <c r="Y185" i="3"/>
  <c r="X185" i="3"/>
  <c r="W185" i="3"/>
  <c r="Y184" i="3"/>
  <c r="X184" i="3"/>
  <c r="W184" i="3"/>
  <c r="Y183" i="3"/>
  <c r="X183" i="3"/>
  <c r="W183" i="3"/>
  <c r="Y182" i="3"/>
  <c r="X182" i="3"/>
  <c r="W182" i="3"/>
  <c r="Y181" i="3"/>
  <c r="X181" i="3"/>
  <c r="W181" i="3"/>
  <c r="Y180" i="3"/>
  <c r="X180" i="3"/>
  <c r="W180" i="3"/>
  <c r="Y179" i="3"/>
  <c r="X179" i="3"/>
  <c r="W179" i="3"/>
  <c r="Y178" i="3"/>
  <c r="X178" i="3"/>
  <c r="W178" i="3"/>
  <c r="Y177" i="3"/>
  <c r="X177" i="3"/>
  <c r="W177" i="3"/>
  <c r="Y176" i="3"/>
  <c r="X176" i="3"/>
  <c r="W176" i="3"/>
  <c r="Y175" i="3"/>
  <c r="X175" i="3"/>
  <c r="W175" i="3"/>
  <c r="Y174" i="3"/>
  <c r="X174" i="3"/>
  <c r="W174" i="3"/>
  <c r="Y173" i="3"/>
  <c r="X173" i="3"/>
  <c r="W173" i="3"/>
  <c r="Y172" i="3"/>
  <c r="X172" i="3"/>
  <c r="W172" i="3"/>
  <c r="Y171" i="3"/>
  <c r="X171" i="3"/>
  <c r="W171" i="3"/>
  <c r="Y170" i="3"/>
  <c r="X170" i="3"/>
  <c r="W170" i="3"/>
  <c r="Y169" i="3"/>
  <c r="X169" i="3"/>
  <c r="W169" i="3"/>
  <c r="Y168" i="3"/>
  <c r="X168" i="3"/>
  <c r="W168" i="3"/>
  <c r="Y167" i="3"/>
  <c r="X167" i="3"/>
  <c r="W167" i="3"/>
  <c r="Y166" i="3"/>
  <c r="X166" i="3"/>
  <c r="W166" i="3"/>
  <c r="Y165" i="3"/>
  <c r="X165" i="3"/>
  <c r="W165" i="3"/>
  <c r="Y164" i="3"/>
  <c r="X164" i="3"/>
  <c r="W164" i="3"/>
  <c r="Y163" i="3"/>
  <c r="X163" i="3"/>
  <c r="W163" i="3"/>
  <c r="Y162" i="3"/>
  <c r="X162" i="3"/>
  <c r="W162" i="3"/>
  <c r="Y161" i="3"/>
  <c r="X161" i="3"/>
  <c r="W161" i="3"/>
  <c r="Y160" i="3"/>
  <c r="X160" i="3"/>
  <c r="W160" i="3"/>
  <c r="Y159" i="3"/>
  <c r="X159" i="3"/>
  <c r="W159" i="3"/>
  <c r="Y158" i="3"/>
  <c r="X158" i="3"/>
  <c r="W158" i="3"/>
  <c r="Y157" i="3"/>
  <c r="X157" i="3"/>
  <c r="W157" i="3"/>
  <c r="Y156" i="3"/>
  <c r="X156" i="3"/>
  <c r="W156" i="3"/>
  <c r="Y155" i="3"/>
  <c r="X155" i="3"/>
  <c r="W155" i="3"/>
  <c r="Y154" i="3"/>
  <c r="X154" i="3"/>
  <c r="W154" i="3"/>
  <c r="Y153" i="3"/>
  <c r="X153" i="3"/>
  <c r="W153" i="3"/>
  <c r="Y152" i="3"/>
  <c r="X152" i="3"/>
  <c r="W152" i="3"/>
  <c r="Y151" i="3"/>
  <c r="X151" i="3"/>
  <c r="W151" i="3"/>
  <c r="Y150" i="3"/>
  <c r="X150" i="3"/>
  <c r="W150" i="3"/>
  <c r="Y149" i="3"/>
  <c r="X149" i="3"/>
  <c r="W149" i="3"/>
  <c r="Y148" i="3"/>
  <c r="X148" i="3"/>
  <c r="W148" i="3"/>
  <c r="Y147" i="3"/>
  <c r="X147" i="3"/>
  <c r="W147" i="3"/>
  <c r="Y146" i="3"/>
  <c r="X146" i="3"/>
  <c r="W146" i="3"/>
  <c r="Y145" i="3"/>
  <c r="X145" i="3"/>
  <c r="W145" i="3"/>
  <c r="Y144" i="3"/>
  <c r="X144" i="3"/>
  <c r="W144" i="3"/>
  <c r="Y143" i="3"/>
  <c r="X143" i="3"/>
  <c r="W143" i="3"/>
  <c r="Y142" i="3"/>
  <c r="X142" i="3"/>
  <c r="W142" i="3"/>
  <c r="Y141" i="3"/>
  <c r="X141" i="3"/>
  <c r="W141" i="3"/>
  <c r="Y140" i="3"/>
  <c r="X140" i="3"/>
  <c r="W140" i="3"/>
  <c r="Y139" i="3"/>
  <c r="X139" i="3"/>
  <c r="W139" i="3"/>
  <c r="Y138" i="3"/>
  <c r="X138" i="3"/>
  <c r="W138" i="3"/>
  <c r="Y137" i="3"/>
  <c r="X137" i="3"/>
  <c r="W137" i="3"/>
  <c r="Y136" i="3"/>
  <c r="X136" i="3"/>
  <c r="W136" i="3"/>
  <c r="Y135" i="3"/>
  <c r="X135" i="3"/>
  <c r="W135" i="3"/>
  <c r="Y134" i="3"/>
  <c r="X134" i="3"/>
  <c r="W134" i="3"/>
  <c r="Y133" i="3"/>
  <c r="X133" i="3"/>
  <c r="W133" i="3"/>
  <c r="Y132" i="3"/>
  <c r="X132" i="3"/>
  <c r="W132" i="3"/>
  <c r="Y131" i="3"/>
  <c r="X131" i="3"/>
  <c r="W131" i="3"/>
  <c r="R130" i="3"/>
  <c r="Y130" i="3"/>
  <c r="Q130" i="3"/>
  <c r="X130" i="3"/>
  <c r="P130" i="3"/>
  <c r="W130" i="3"/>
  <c r="R129" i="3"/>
  <c r="Y129" i="3"/>
  <c r="Q129" i="3"/>
  <c r="X129" i="3"/>
  <c r="P129" i="3"/>
  <c r="W129" i="3"/>
  <c r="R128" i="3"/>
  <c r="Y128" i="3"/>
  <c r="Q128" i="3"/>
  <c r="X128" i="3"/>
  <c r="P128" i="3"/>
  <c r="W128" i="3"/>
  <c r="R127" i="3"/>
  <c r="Y127" i="3"/>
  <c r="Q127" i="3"/>
  <c r="X127" i="3"/>
  <c r="P127" i="3"/>
  <c r="W127" i="3"/>
  <c r="R126" i="3"/>
  <c r="Y126" i="3"/>
  <c r="Q126" i="3"/>
  <c r="X126" i="3"/>
  <c r="P126" i="3"/>
  <c r="W126" i="3"/>
  <c r="R125" i="3"/>
  <c r="Y125" i="3"/>
  <c r="Q125" i="3"/>
  <c r="X125" i="3"/>
  <c r="P125" i="3"/>
  <c r="W125" i="3"/>
  <c r="R124" i="3"/>
  <c r="Y124" i="3"/>
  <c r="Q124" i="3"/>
  <c r="X124" i="3"/>
  <c r="P124" i="3"/>
  <c r="W124" i="3"/>
  <c r="R123" i="3"/>
  <c r="Y123" i="3"/>
  <c r="Q123" i="3"/>
  <c r="X123" i="3"/>
  <c r="P123" i="3"/>
  <c r="W123" i="3"/>
  <c r="R122" i="3"/>
  <c r="Y122" i="3"/>
  <c r="Q122" i="3"/>
  <c r="X122" i="3"/>
  <c r="P122" i="3"/>
  <c r="W122" i="3"/>
  <c r="R121" i="3"/>
  <c r="Y121" i="3"/>
  <c r="Q121" i="3"/>
  <c r="X121" i="3"/>
  <c r="P121" i="3"/>
  <c r="W121" i="3"/>
  <c r="R120" i="3"/>
  <c r="Y120" i="3"/>
  <c r="Q120" i="3"/>
  <c r="X120" i="3"/>
  <c r="P120" i="3"/>
  <c r="W120" i="3"/>
  <c r="R119" i="3"/>
  <c r="Y119" i="3"/>
  <c r="Q119" i="3"/>
  <c r="X119" i="3"/>
  <c r="P119" i="3"/>
  <c r="W119" i="3"/>
  <c r="R118" i="3"/>
  <c r="Y118" i="3"/>
  <c r="Q118" i="3"/>
  <c r="X118" i="3"/>
  <c r="P118" i="3"/>
  <c r="W118" i="3"/>
  <c r="R117" i="3"/>
  <c r="Y117" i="3"/>
  <c r="Q117" i="3"/>
  <c r="X117" i="3"/>
  <c r="P117" i="3"/>
  <c r="W117" i="3"/>
  <c r="R116" i="3"/>
  <c r="Y116" i="3"/>
  <c r="Q116" i="3"/>
  <c r="X116" i="3"/>
  <c r="P116" i="3"/>
  <c r="W116" i="3"/>
  <c r="R115" i="3"/>
  <c r="Y115" i="3"/>
  <c r="Q115" i="3"/>
  <c r="X115" i="3"/>
  <c r="P115" i="3"/>
  <c r="W115" i="3"/>
  <c r="R114" i="3"/>
  <c r="Y114" i="3"/>
  <c r="Q114" i="3"/>
  <c r="X114" i="3"/>
  <c r="P114" i="3"/>
  <c r="W114" i="3"/>
  <c r="R113" i="3"/>
  <c r="Y113" i="3"/>
  <c r="Q113" i="3"/>
  <c r="X113" i="3"/>
  <c r="P113" i="3"/>
  <c r="W113" i="3"/>
  <c r="R112" i="3"/>
  <c r="Y112" i="3"/>
  <c r="Q112" i="3"/>
  <c r="X112" i="3"/>
  <c r="P112" i="3"/>
  <c r="W112" i="3"/>
  <c r="R111" i="3"/>
  <c r="Y111" i="3"/>
  <c r="Q111" i="3"/>
  <c r="X111" i="3"/>
  <c r="P111" i="3"/>
  <c r="W111" i="3"/>
  <c r="R110" i="3"/>
  <c r="Y110" i="3"/>
  <c r="Q110" i="3"/>
  <c r="X110" i="3"/>
  <c r="P110" i="3"/>
  <c r="W110" i="3"/>
  <c r="R109" i="3"/>
  <c r="Y109" i="3"/>
  <c r="Q109" i="3"/>
  <c r="X109" i="3"/>
  <c r="P109" i="3"/>
  <c r="W109" i="3"/>
  <c r="R108" i="3"/>
  <c r="Y108" i="3"/>
  <c r="Q108" i="3"/>
  <c r="X108" i="3"/>
  <c r="P108" i="3"/>
  <c r="W108" i="3"/>
  <c r="R107" i="3"/>
  <c r="Y107" i="3"/>
  <c r="Q107" i="3"/>
  <c r="X107" i="3"/>
  <c r="P107" i="3"/>
  <c r="W107" i="3"/>
  <c r="R106" i="3"/>
  <c r="Y106" i="3"/>
  <c r="Q106" i="3"/>
  <c r="X106" i="3"/>
  <c r="P106" i="3"/>
  <c r="W106" i="3"/>
  <c r="R105" i="3"/>
  <c r="Y105" i="3"/>
  <c r="Q105" i="3"/>
  <c r="X105" i="3"/>
  <c r="P105" i="3"/>
  <c r="W105" i="3"/>
  <c r="R104" i="3"/>
  <c r="Y104" i="3"/>
  <c r="Q104" i="3"/>
  <c r="X104" i="3"/>
  <c r="P104" i="3"/>
  <c r="W104" i="3"/>
  <c r="R103" i="3"/>
  <c r="Y103" i="3"/>
  <c r="Q103" i="3"/>
  <c r="X103" i="3"/>
  <c r="P103" i="3"/>
  <c r="W103" i="3"/>
  <c r="R102" i="3"/>
  <c r="Y102" i="3"/>
  <c r="Q102" i="3"/>
  <c r="X102" i="3"/>
  <c r="P102" i="3"/>
  <c r="W102" i="3"/>
  <c r="R101" i="3"/>
  <c r="Y101" i="3"/>
  <c r="Q101" i="3"/>
  <c r="X101" i="3"/>
  <c r="P101" i="3"/>
  <c r="W101" i="3"/>
  <c r="R100" i="3"/>
  <c r="Y100" i="3"/>
  <c r="Q100" i="3"/>
  <c r="X100" i="3"/>
  <c r="P100" i="3"/>
  <c r="W100" i="3"/>
  <c r="R99" i="3"/>
  <c r="Y99" i="3"/>
  <c r="Q99" i="3"/>
  <c r="X99" i="3"/>
  <c r="P99" i="3"/>
  <c r="W99" i="3"/>
  <c r="R98" i="3"/>
  <c r="Y98" i="3"/>
  <c r="Q98" i="3"/>
  <c r="X98" i="3"/>
  <c r="P98" i="3"/>
  <c r="W98" i="3"/>
  <c r="R97" i="3"/>
  <c r="Y97" i="3"/>
  <c r="Q97" i="3"/>
  <c r="X97" i="3"/>
  <c r="P97" i="3"/>
  <c r="W97" i="3"/>
  <c r="R96" i="3"/>
  <c r="Y96" i="3"/>
  <c r="Q96" i="3"/>
  <c r="X96" i="3"/>
  <c r="P96" i="3"/>
  <c r="W96" i="3"/>
  <c r="R95" i="3"/>
  <c r="Y95" i="3"/>
  <c r="Q95" i="3"/>
  <c r="X95" i="3"/>
  <c r="P95" i="3"/>
  <c r="W95" i="3"/>
  <c r="R94" i="3"/>
  <c r="Y94" i="3"/>
  <c r="Q94" i="3"/>
  <c r="X94" i="3"/>
  <c r="P94" i="3"/>
  <c r="W94" i="3"/>
  <c r="R93" i="3"/>
  <c r="Y93" i="3"/>
  <c r="Q93" i="3"/>
  <c r="X93" i="3"/>
  <c r="P93" i="3"/>
  <c r="W93" i="3"/>
  <c r="R92" i="3"/>
  <c r="Y92" i="3"/>
  <c r="Q92" i="3"/>
  <c r="X92" i="3"/>
  <c r="P92" i="3"/>
  <c r="W92" i="3"/>
  <c r="R91" i="3"/>
  <c r="Y91" i="3"/>
  <c r="Q91" i="3"/>
  <c r="X91" i="3"/>
  <c r="P91" i="3"/>
  <c r="W91" i="3"/>
  <c r="R90" i="3"/>
  <c r="Y90" i="3"/>
  <c r="Q90" i="3"/>
  <c r="X90" i="3"/>
  <c r="P90" i="3"/>
  <c r="W90" i="3"/>
  <c r="R89" i="3"/>
  <c r="Y89" i="3"/>
  <c r="Q89" i="3"/>
  <c r="X89" i="3"/>
  <c r="P89" i="3"/>
  <c r="W89" i="3"/>
  <c r="R88" i="3"/>
  <c r="Y88" i="3"/>
  <c r="Q88" i="3"/>
  <c r="X88" i="3"/>
  <c r="P88" i="3"/>
  <c r="W88" i="3"/>
  <c r="R87" i="3"/>
  <c r="Y87" i="3"/>
  <c r="Q87" i="3"/>
  <c r="X87" i="3"/>
  <c r="P87" i="3"/>
  <c r="W87" i="3"/>
  <c r="R86" i="3"/>
  <c r="Y86" i="3"/>
  <c r="Q86" i="3"/>
  <c r="X86" i="3"/>
  <c r="P86" i="3"/>
  <c r="W86" i="3"/>
  <c r="R85" i="3"/>
  <c r="Y85" i="3"/>
  <c r="Q85" i="3"/>
  <c r="X85" i="3"/>
  <c r="P85" i="3"/>
  <c r="W85" i="3"/>
  <c r="R84" i="3"/>
  <c r="Y84" i="3"/>
  <c r="Q84" i="3"/>
  <c r="X84" i="3"/>
  <c r="P84" i="3"/>
  <c r="W84" i="3"/>
  <c r="R83" i="3"/>
  <c r="Y83" i="3"/>
  <c r="Q83" i="3"/>
  <c r="X83" i="3"/>
  <c r="P83" i="3"/>
  <c r="W83" i="3"/>
  <c r="R82" i="3"/>
  <c r="Y82" i="3"/>
  <c r="Q82" i="3"/>
  <c r="X82" i="3"/>
  <c r="P82" i="3"/>
  <c r="W82" i="3"/>
  <c r="R81" i="3"/>
  <c r="Y81" i="3"/>
  <c r="Q81" i="3"/>
  <c r="X81" i="3"/>
  <c r="P81" i="3"/>
  <c r="W81" i="3"/>
  <c r="R80" i="3"/>
  <c r="Y80" i="3"/>
  <c r="Q80" i="3"/>
  <c r="X80" i="3"/>
  <c r="P80" i="3"/>
  <c r="W80" i="3"/>
  <c r="R79" i="3"/>
  <c r="Y79" i="3"/>
  <c r="Q79" i="3"/>
  <c r="X79" i="3"/>
  <c r="P79" i="3"/>
  <c r="W79" i="3"/>
  <c r="R78" i="3"/>
  <c r="Y78" i="3"/>
  <c r="Q78" i="3"/>
  <c r="X78" i="3"/>
  <c r="P78" i="3"/>
  <c r="W78" i="3"/>
  <c r="R77" i="3"/>
  <c r="Y77" i="3"/>
  <c r="Q77" i="3"/>
  <c r="X77" i="3"/>
  <c r="P77" i="3"/>
  <c r="W77" i="3"/>
  <c r="R76" i="3"/>
  <c r="Y76" i="3"/>
  <c r="Q76" i="3"/>
  <c r="X76" i="3"/>
  <c r="P76" i="3"/>
  <c r="W76" i="3"/>
  <c r="R75" i="3"/>
  <c r="Y75" i="3"/>
  <c r="Q75" i="3"/>
  <c r="X75" i="3"/>
  <c r="P75" i="3"/>
  <c r="W75" i="3"/>
  <c r="R74" i="3"/>
  <c r="Y74" i="3"/>
  <c r="Q74" i="3"/>
  <c r="X74" i="3"/>
  <c r="P74" i="3"/>
  <c r="W74" i="3"/>
  <c r="Y73" i="3"/>
  <c r="X73" i="3"/>
  <c r="W73" i="3"/>
  <c r="R72" i="3"/>
  <c r="Y72" i="3"/>
  <c r="Q72" i="3"/>
  <c r="X72" i="3"/>
  <c r="P72" i="3"/>
  <c r="W72" i="3"/>
  <c r="R71" i="3"/>
  <c r="Y71" i="3"/>
  <c r="Q71" i="3"/>
  <c r="X71" i="3"/>
  <c r="P71" i="3"/>
  <c r="W71" i="3"/>
  <c r="R70" i="3"/>
  <c r="Y70" i="3"/>
  <c r="Q70" i="3"/>
  <c r="X70" i="3"/>
  <c r="P70" i="3"/>
  <c r="W70" i="3"/>
  <c r="R69" i="3"/>
  <c r="Y69" i="3"/>
  <c r="Q69" i="3"/>
  <c r="X69" i="3"/>
  <c r="P69" i="3"/>
  <c r="W69" i="3"/>
  <c r="R68" i="3"/>
  <c r="Y68" i="3"/>
  <c r="Q68" i="3"/>
  <c r="X68" i="3"/>
  <c r="P68" i="3"/>
  <c r="W68" i="3"/>
  <c r="R67" i="3"/>
  <c r="Y67" i="3"/>
  <c r="Q67" i="3"/>
  <c r="X67" i="3"/>
  <c r="P67" i="3"/>
  <c r="W67" i="3"/>
  <c r="Y66" i="3"/>
  <c r="X66" i="3"/>
  <c r="W66" i="3"/>
  <c r="Y65" i="3"/>
  <c r="X65" i="3"/>
  <c r="W65" i="3"/>
  <c r="Y64" i="3"/>
  <c r="X64" i="3"/>
  <c r="W64" i="3"/>
  <c r="Y63" i="3"/>
  <c r="X63" i="3"/>
  <c r="W63" i="3"/>
  <c r="Y62" i="3"/>
  <c r="X62" i="3"/>
  <c r="W62" i="3"/>
  <c r="Y61" i="3"/>
  <c r="X61" i="3"/>
  <c r="W61" i="3"/>
  <c r="Y60" i="3"/>
  <c r="X60" i="3"/>
  <c r="W60" i="3"/>
  <c r="Y59" i="3"/>
  <c r="X59" i="3"/>
  <c r="W59" i="3"/>
  <c r="Y58" i="3"/>
  <c r="X58" i="3"/>
  <c r="W58" i="3"/>
  <c r="Y57" i="3"/>
  <c r="X57" i="3"/>
  <c r="W57" i="3"/>
  <c r="Y56" i="3"/>
  <c r="X56" i="3"/>
  <c r="W56" i="3"/>
  <c r="Y55" i="3"/>
  <c r="X55" i="3"/>
  <c r="W55" i="3"/>
  <c r="Y54" i="3"/>
  <c r="X54" i="3"/>
  <c r="W54" i="3"/>
  <c r="Y53" i="3"/>
  <c r="X53" i="3"/>
  <c r="W53" i="3"/>
  <c r="Y52" i="3"/>
  <c r="X52" i="3"/>
  <c r="W52" i="3"/>
  <c r="Y51" i="3"/>
  <c r="X51" i="3"/>
  <c r="W51" i="3"/>
  <c r="Y50" i="3"/>
  <c r="X50" i="3"/>
  <c r="W50" i="3"/>
  <c r="Y49" i="3"/>
  <c r="X49" i="3"/>
  <c r="W49" i="3"/>
  <c r="Y48" i="3"/>
  <c r="X48" i="3"/>
  <c r="W48" i="3"/>
  <c r="Y47" i="3"/>
  <c r="X47" i="3"/>
  <c r="W47" i="3"/>
  <c r="Y46" i="3"/>
  <c r="X46" i="3"/>
  <c r="W46" i="3"/>
  <c r="Y45" i="3"/>
  <c r="X45" i="3"/>
  <c r="W45" i="3"/>
  <c r="Y44" i="3"/>
  <c r="X44" i="3"/>
  <c r="W44" i="3"/>
  <c r="Y43" i="3"/>
  <c r="X43" i="3"/>
  <c r="W43" i="3"/>
  <c r="Y42" i="3"/>
  <c r="X42" i="3"/>
  <c r="W42" i="3"/>
  <c r="Y41" i="3"/>
  <c r="X41" i="3"/>
  <c r="W41" i="3"/>
  <c r="Y40" i="3"/>
  <c r="X40" i="3"/>
  <c r="W40" i="3"/>
  <c r="Y39" i="3"/>
  <c r="X39" i="3"/>
  <c r="W39" i="3"/>
  <c r="Y38" i="3"/>
  <c r="X38" i="3"/>
  <c r="W38" i="3"/>
  <c r="Y37" i="3"/>
  <c r="X37" i="3"/>
  <c r="W37" i="3"/>
  <c r="Y36" i="3"/>
  <c r="X36" i="3"/>
  <c r="W36" i="3"/>
  <c r="Y35" i="3"/>
  <c r="X35" i="3"/>
  <c r="W35" i="3"/>
  <c r="Y34" i="3"/>
  <c r="X34" i="3"/>
  <c r="W34" i="3"/>
  <c r="Y33" i="3"/>
  <c r="X33" i="3"/>
  <c r="W33" i="3"/>
  <c r="Y32" i="3"/>
  <c r="X32" i="3"/>
  <c r="W32" i="3"/>
  <c r="Y31" i="3"/>
  <c r="X31" i="3"/>
  <c r="W31" i="3"/>
  <c r="Y30" i="3"/>
  <c r="X30" i="3"/>
  <c r="W30" i="3"/>
  <c r="Y29" i="3"/>
  <c r="X29" i="3"/>
  <c r="W29" i="3"/>
  <c r="Y28" i="3"/>
  <c r="X28" i="3"/>
  <c r="W28" i="3"/>
  <c r="Y27" i="3"/>
  <c r="X27" i="3"/>
  <c r="W27" i="3"/>
  <c r="Y26" i="3"/>
  <c r="X26" i="3"/>
  <c r="W26" i="3"/>
  <c r="Y25" i="3"/>
  <c r="X25" i="3"/>
  <c r="W25" i="3"/>
  <c r="Y24" i="3"/>
  <c r="X24" i="3"/>
  <c r="W24" i="3"/>
  <c r="Y23" i="3"/>
  <c r="X23" i="3"/>
  <c r="W23" i="3"/>
  <c r="Y22" i="3"/>
  <c r="X22" i="3"/>
  <c r="W22" i="3"/>
  <c r="Y21" i="3"/>
  <c r="X21" i="3"/>
  <c r="W21" i="3"/>
  <c r="Y20" i="3"/>
  <c r="X20" i="3"/>
  <c r="W20" i="3"/>
  <c r="Y19" i="3"/>
  <c r="X19" i="3"/>
  <c r="W19" i="3"/>
  <c r="Y18" i="3"/>
  <c r="X18" i="3"/>
  <c r="W18" i="3"/>
  <c r="Y17" i="3"/>
  <c r="X17" i="3"/>
  <c r="W17" i="3"/>
  <c r="Y16" i="3"/>
  <c r="X16" i="3"/>
  <c r="W16" i="3"/>
  <c r="Y15" i="3"/>
  <c r="X15" i="3"/>
  <c r="W15" i="3"/>
  <c r="Y14" i="3"/>
  <c r="X14" i="3"/>
  <c r="W14" i="3"/>
  <c r="Y13" i="3"/>
  <c r="X13" i="3"/>
  <c r="W13" i="3"/>
  <c r="Y12" i="3"/>
  <c r="X12" i="3"/>
  <c r="W12" i="3"/>
  <c r="Y11" i="3"/>
  <c r="X11" i="3"/>
  <c r="W11" i="3"/>
  <c r="Y10" i="3"/>
  <c r="X10" i="3"/>
  <c r="W10" i="3"/>
  <c r="Y9" i="3"/>
  <c r="X9" i="3"/>
  <c r="W9" i="3"/>
  <c r="Y8" i="3"/>
  <c r="X8" i="3"/>
  <c r="W8" i="3"/>
  <c r="Y7" i="3"/>
  <c r="X7" i="3"/>
  <c r="W7" i="3"/>
  <c r="Y6" i="3"/>
  <c r="X6" i="3"/>
  <c r="W6" i="3"/>
  <c r="Y5" i="3"/>
  <c r="X5" i="3"/>
  <c r="W5" i="3"/>
  <c r="Y4" i="3"/>
  <c r="X4" i="3"/>
  <c r="W4" i="3"/>
  <c r="Y3" i="3"/>
  <c r="X3" i="3"/>
  <c r="W3" i="3"/>
  <c r="Y2" i="3"/>
  <c r="X2" i="3"/>
  <c r="W2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U2" i="3"/>
  <c r="R2" i="3"/>
  <c r="T256" i="3"/>
  <c r="S256" i="3"/>
  <c r="Q256" i="3"/>
  <c r="P256" i="3"/>
  <c r="T255" i="3"/>
  <c r="S255" i="3"/>
  <c r="Q255" i="3"/>
  <c r="P255" i="3"/>
  <c r="T254" i="3"/>
  <c r="S254" i="3"/>
  <c r="Q254" i="3"/>
  <c r="P254" i="3"/>
  <c r="T253" i="3"/>
  <c r="S253" i="3"/>
  <c r="Q253" i="3"/>
  <c r="P253" i="3"/>
  <c r="T252" i="3"/>
  <c r="S252" i="3"/>
  <c r="Q252" i="3"/>
  <c r="P252" i="3"/>
  <c r="T251" i="3"/>
  <c r="S251" i="3"/>
  <c r="Q251" i="3"/>
  <c r="P251" i="3"/>
  <c r="T250" i="3"/>
  <c r="S250" i="3"/>
  <c r="Q250" i="3"/>
  <c r="P250" i="3"/>
  <c r="T249" i="3"/>
  <c r="S249" i="3"/>
  <c r="Q249" i="3"/>
  <c r="P249" i="3"/>
  <c r="T248" i="3"/>
  <c r="S248" i="3"/>
  <c r="Q248" i="3"/>
  <c r="P248" i="3"/>
  <c r="T247" i="3"/>
  <c r="S247" i="3"/>
  <c r="Q247" i="3"/>
  <c r="P247" i="3"/>
  <c r="T246" i="3"/>
  <c r="S246" i="3"/>
  <c r="Q246" i="3"/>
  <c r="P246" i="3"/>
  <c r="T245" i="3"/>
  <c r="S245" i="3"/>
  <c r="Q245" i="3"/>
  <c r="P245" i="3"/>
  <c r="T244" i="3"/>
  <c r="S244" i="3"/>
  <c r="Q244" i="3"/>
  <c r="P244" i="3"/>
  <c r="T243" i="3"/>
  <c r="S243" i="3"/>
  <c r="Q243" i="3"/>
  <c r="P243" i="3"/>
  <c r="T242" i="3"/>
  <c r="S242" i="3"/>
  <c r="Q242" i="3"/>
  <c r="P242" i="3"/>
  <c r="T241" i="3"/>
  <c r="S241" i="3"/>
  <c r="Q241" i="3"/>
  <c r="P241" i="3"/>
  <c r="T240" i="3"/>
  <c r="S240" i="3"/>
  <c r="Q240" i="3"/>
  <c r="P240" i="3"/>
  <c r="T239" i="3"/>
  <c r="S239" i="3"/>
  <c r="Q239" i="3"/>
  <c r="P239" i="3"/>
  <c r="T238" i="3"/>
  <c r="S238" i="3"/>
  <c r="Q238" i="3"/>
  <c r="P238" i="3"/>
  <c r="T237" i="3"/>
  <c r="S237" i="3"/>
  <c r="Q237" i="3"/>
  <c r="P237" i="3"/>
  <c r="T236" i="3"/>
  <c r="S236" i="3"/>
  <c r="Q236" i="3"/>
  <c r="P236" i="3"/>
  <c r="T235" i="3"/>
  <c r="S235" i="3"/>
  <c r="Q235" i="3"/>
  <c r="P235" i="3"/>
  <c r="T234" i="3"/>
  <c r="S234" i="3"/>
  <c r="Q234" i="3"/>
  <c r="P234" i="3"/>
  <c r="T233" i="3"/>
  <c r="S233" i="3"/>
  <c r="Q233" i="3"/>
  <c r="P233" i="3"/>
  <c r="T232" i="3"/>
  <c r="S232" i="3"/>
  <c r="Q232" i="3"/>
  <c r="P232" i="3"/>
  <c r="T231" i="3"/>
  <c r="S231" i="3"/>
  <c r="Q231" i="3"/>
  <c r="P231" i="3"/>
  <c r="T230" i="3"/>
  <c r="S230" i="3"/>
  <c r="Q230" i="3"/>
  <c r="P230" i="3"/>
  <c r="T229" i="3"/>
  <c r="S229" i="3"/>
  <c r="Q229" i="3"/>
  <c r="P229" i="3"/>
  <c r="T228" i="3"/>
  <c r="S228" i="3"/>
  <c r="Q228" i="3"/>
  <c r="P228" i="3"/>
  <c r="T227" i="3"/>
  <c r="S227" i="3"/>
  <c r="Q227" i="3"/>
  <c r="P227" i="3"/>
  <c r="T226" i="3"/>
  <c r="S226" i="3"/>
  <c r="Q226" i="3"/>
  <c r="P226" i="3"/>
  <c r="T225" i="3"/>
  <c r="S225" i="3"/>
  <c r="Q225" i="3"/>
  <c r="P225" i="3"/>
  <c r="T224" i="3"/>
  <c r="S224" i="3"/>
  <c r="Q224" i="3"/>
  <c r="P224" i="3"/>
  <c r="T223" i="3"/>
  <c r="S223" i="3"/>
  <c r="Q223" i="3"/>
  <c r="P223" i="3"/>
  <c r="T222" i="3"/>
  <c r="S222" i="3"/>
  <c r="Q222" i="3"/>
  <c r="P222" i="3"/>
  <c r="T221" i="3"/>
  <c r="S221" i="3"/>
  <c r="Q221" i="3"/>
  <c r="P221" i="3"/>
  <c r="T220" i="3"/>
  <c r="S220" i="3"/>
  <c r="Q220" i="3"/>
  <c r="P220" i="3"/>
  <c r="T219" i="3"/>
  <c r="S219" i="3"/>
  <c r="Q219" i="3"/>
  <c r="P219" i="3"/>
  <c r="T218" i="3"/>
  <c r="S218" i="3"/>
  <c r="Q218" i="3"/>
  <c r="P218" i="3"/>
  <c r="T217" i="3"/>
  <c r="S217" i="3"/>
  <c r="Q217" i="3"/>
  <c r="P217" i="3"/>
  <c r="T216" i="3"/>
  <c r="S216" i="3"/>
  <c r="Q216" i="3"/>
  <c r="P216" i="3"/>
  <c r="T215" i="3"/>
  <c r="S215" i="3"/>
  <c r="Q215" i="3"/>
  <c r="P215" i="3"/>
  <c r="T214" i="3"/>
  <c r="S214" i="3"/>
  <c r="Q214" i="3"/>
  <c r="P214" i="3"/>
  <c r="T213" i="3"/>
  <c r="S213" i="3"/>
  <c r="Q213" i="3"/>
  <c r="P213" i="3"/>
  <c r="T212" i="3"/>
  <c r="S212" i="3"/>
  <c r="Q212" i="3"/>
  <c r="P212" i="3"/>
  <c r="T211" i="3"/>
  <c r="S211" i="3"/>
  <c r="Q211" i="3"/>
  <c r="P211" i="3"/>
  <c r="T210" i="3"/>
  <c r="S210" i="3"/>
  <c r="Q210" i="3"/>
  <c r="P210" i="3"/>
  <c r="T209" i="3"/>
  <c r="S209" i="3"/>
  <c r="Q209" i="3"/>
  <c r="P209" i="3"/>
  <c r="T208" i="3"/>
  <c r="S208" i="3"/>
  <c r="Q208" i="3"/>
  <c r="P208" i="3"/>
  <c r="T207" i="3"/>
  <c r="S207" i="3"/>
  <c r="Q207" i="3"/>
  <c r="P207" i="3"/>
  <c r="T206" i="3"/>
  <c r="S206" i="3"/>
  <c r="Q206" i="3"/>
  <c r="P206" i="3"/>
  <c r="T205" i="3"/>
  <c r="S205" i="3"/>
  <c r="Q205" i="3"/>
  <c r="P205" i="3"/>
  <c r="T204" i="3"/>
  <c r="S204" i="3"/>
  <c r="Q204" i="3"/>
  <c r="P204" i="3"/>
  <c r="T203" i="3"/>
  <c r="S203" i="3"/>
  <c r="Q203" i="3"/>
  <c r="P203" i="3"/>
  <c r="T202" i="3"/>
  <c r="S202" i="3"/>
  <c r="Q202" i="3"/>
  <c r="P202" i="3"/>
  <c r="T201" i="3"/>
  <c r="S201" i="3"/>
  <c r="Q201" i="3"/>
  <c r="P201" i="3"/>
  <c r="T200" i="3"/>
  <c r="S200" i="3"/>
  <c r="Q200" i="3"/>
  <c r="P200" i="3"/>
  <c r="T199" i="3"/>
  <c r="S199" i="3"/>
  <c r="Q199" i="3"/>
  <c r="P199" i="3"/>
  <c r="T198" i="3"/>
  <c r="S198" i="3"/>
  <c r="Q198" i="3"/>
  <c r="P198" i="3"/>
  <c r="T197" i="3"/>
  <c r="S197" i="3"/>
  <c r="Q197" i="3"/>
  <c r="P197" i="3"/>
  <c r="T196" i="3"/>
  <c r="S196" i="3"/>
  <c r="Q196" i="3"/>
  <c r="P196" i="3"/>
  <c r="T195" i="3"/>
  <c r="S195" i="3"/>
  <c r="Q195" i="3"/>
  <c r="P195" i="3"/>
  <c r="T194" i="3"/>
  <c r="S194" i="3"/>
  <c r="Q194" i="3"/>
  <c r="P194" i="3"/>
  <c r="T193" i="3"/>
  <c r="S193" i="3"/>
  <c r="Q193" i="3"/>
  <c r="P193" i="3"/>
  <c r="T192" i="3"/>
  <c r="S192" i="3"/>
  <c r="Q192" i="3"/>
  <c r="P192" i="3"/>
  <c r="T191" i="3"/>
  <c r="S191" i="3"/>
  <c r="Q191" i="3"/>
  <c r="P191" i="3"/>
  <c r="T190" i="3"/>
  <c r="S190" i="3"/>
  <c r="Q190" i="3"/>
  <c r="P190" i="3"/>
  <c r="T189" i="3"/>
  <c r="S189" i="3"/>
  <c r="Q189" i="3"/>
  <c r="P189" i="3"/>
  <c r="T188" i="3"/>
  <c r="S188" i="3"/>
  <c r="Q188" i="3"/>
  <c r="P188" i="3"/>
  <c r="T187" i="3"/>
  <c r="S187" i="3"/>
  <c r="Q187" i="3"/>
  <c r="P187" i="3"/>
  <c r="T186" i="3"/>
  <c r="S186" i="3"/>
  <c r="Q186" i="3"/>
  <c r="P186" i="3"/>
  <c r="T185" i="3"/>
  <c r="S185" i="3"/>
  <c r="Q185" i="3"/>
  <c r="P185" i="3"/>
  <c r="T184" i="3"/>
  <c r="S184" i="3"/>
  <c r="Q184" i="3"/>
  <c r="P184" i="3"/>
  <c r="T183" i="3"/>
  <c r="S183" i="3"/>
  <c r="Q183" i="3"/>
  <c r="P183" i="3"/>
  <c r="T182" i="3"/>
  <c r="S182" i="3"/>
  <c r="Q182" i="3"/>
  <c r="P182" i="3"/>
  <c r="T181" i="3"/>
  <c r="S181" i="3"/>
  <c r="Q181" i="3"/>
  <c r="P181" i="3"/>
  <c r="T180" i="3"/>
  <c r="S180" i="3"/>
  <c r="Q180" i="3"/>
  <c r="P180" i="3"/>
  <c r="T179" i="3"/>
  <c r="S179" i="3"/>
  <c r="Q179" i="3"/>
  <c r="P179" i="3"/>
  <c r="T178" i="3"/>
  <c r="S178" i="3"/>
  <c r="Q178" i="3"/>
  <c r="P178" i="3"/>
  <c r="T177" i="3"/>
  <c r="S177" i="3"/>
  <c r="Q177" i="3"/>
  <c r="P177" i="3"/>
  <c r="T176" i="3"/>
  <c r="S176" i="3"/>
  <c r="Q176" i="3"/>
  <c r="P176" i="3"/>
  <c r="T175" i="3"/>
  <c r="S175" i="3"/>
  <c r="Q175" i="3"/>
  <c r="P175" i="3"/>
  <c r="T174" i="3"/>
  <c r="S174" i="3"/>
  <c r="Q174" i="3"/>
  <c r="P174" i="3"/>
  <c r="T173" i="3"/>
  <c r="S173" i="3"/>
  <c r="Q173" i="3"/>
  <c r="P173" i="3"/>
  <c r="T172" i="3"/>
  <c r="S172" i="3"/>
  <c r="Q172" i="3"/>
  <c r="P172" i="3"/>
  <c r="T171" i="3"/>
  <c r="S171" i="3"/>
  <c r="Q171" i="3"/>
  <c r="P171" i="3"/>
  <c r="T170" i="3"/>
  <c r="S170" i="3"/>
  <c r="Q170" i="3"/>
  <c r="P170" i="3"/>
  <c r="T169" i="3"/>
  <c r="S169" i="3"/>
  <c r="Q169" i="3"/>
  <c r="P169" i="3"/>
  <c r="T168" i="3"/>
  <c r="S168" i="3"/>
  <c r="Q168" i="3"/>
  <c r="P168" i="3"/>
  <c r="T167" i="3"/>
  <c r="S167" i="3"/>
  <c r="Q167" i="3"/>
  <c r="P167" i="3"/>
  <c r="T166" i="3"/>
  <c r="S166" i="3"/>
  <c r="Q166" i="3"/>
  <c r="P166" i="3"/>
  <c r="T165" i="3"/>
  <c r="S165" i="3"/>
  <c r="Q165" i="3"/>
  <c r="P165" i="3"/>
  <c r="T164" i="3"/>
  <c r="S164" i="3"/>
  <c r="Q164" i="3"/>
  <c r="P164" i="3"/>
  <c r="T163" i="3"/>
  <c r="S163" i="3"/>
  <c r="Q163" i="3"/>
  <c r="P163" i="3"/>
  <c r="T162" i="3"/>
  <c r="S162" i="3"/>
  <c r="Q162" i="3"/>
  <c r="P162" i="3"/>
  <c r="T161" i="3"/>
  <c r="S161" i="3"/>
  <c r="Q161" i="3"/>
  <c r="P161" i="3"/>
  <c r="T160" i="3"/>
  <c r="S160" i="3"/>
  <c r="Q160" i="3"/>
  <c r="P160" i="3"/>
  <c r="T159" i="3"/>
  <c r="S159" i="3"/>
  <c r="Q159" i="3"/>
  <c r="P159" i="3"/>
  <c r="T158" i="3"/>
  <c r="S158" i="3"/>
  <c r="Q158" i="3"/>
  <c r="P158" i="3"/>
  <c r="T157" i="3"/>
  <c r="S157" i="3"/>
  <c r="Q157" i="3"/>
  <c r="P157" i="3"/>
  <c r="T156" i="3"/>
  <c r="S156" i="3"/>
  <c r="Q156" i="3"/>
  <c r="P156" i="3"/>
  <c r="T155" i="3"/>
  <c r="S155" i="3"/>
  <c r="Q155" i="3"/>
  <c r="P155" i="3"/>
  <c r="T154" i="3"/>
  <c r="S154" i="3"/>
  <c r="Q154" i="3"/>
  <c r="P154" i="3"/>
  <c r="T153" i="3"/>
  <c r="S153" i="3"/>
  <c r="Q153" i="3"/>
  <c r="P153" i="3"/>
  <c r="T152" i="3"/>
  <c r="S152" i="3"/>
  <c r="Q152" i="3"/>
  <c r="P152" i="3"/>
  <c r="T151" i="3"/>
  <c r="S151" i="3"/>
  <c r="Q151" i="3"/>
  <c r="P151" i="3"/>
  <c r="T150" i="3"/>
  <c r="S150" i="3"/>
  <c r="Q150" i="3"/>
  <c r="P150" i="3"/>
  <c r="T149" i="3"/>
  <c r="S149" i="3"/>
  <c r="Q149" i="3"/>
  <c r="P149" i="3"/>
  <c r="T148" i="3"/>
  <c r="S148" i="3"/>
  <c r="Q148" i="3"/>
  <c r="P148" i="3"/>
  <c r="T147" i="3"/>
  <c r="S147" i="3"/>
  <c r="Q147" i="3"/>
  <c r="P147" i="3"/>
  <c r="T146" i="3"/>
  <c r="S146" i="3"/>
  <c r="Q146" i="3"/>
  <c r="P146" i="3"/>
  <c r="T145" i="3"/>
  <c r="S145" i="3"/>
  <c r="Q145" i="3"/>
  <c r="P145" i="3"/>
  <c r="T144" i="3"/>
  <c r="S144" i="3"/>
  <c r="Q144" i="3"/>
  <c r="P144" i="3"/>
  <c r="T143" i="3"/>
  <c r="S143" i="3"/>
  <c r="Q143" i="3"/>
  <c r="P143" i="3"/>
  <c r="T142" i="3"/>
  <c r="S142" i="3"/>
  <c r="Q142" i="3"/>
  <c r="P142" i="3"/>
  <c r="T141" i="3"/>
  <c r="S141" i="3"/>
  <c r="Q141" i="3"/>
  <c r="P141" i="3"/>
  <c r="T140" i="3"/>
  <c r="S140" i="3"/>
  <c r="Q140" i="3"/>
  <c r="P140" i="3"/>
  <c r="T139" i="3"/>
  <c r="S139" i="3"/>
  <c r="Q139" i="3"/>
  <c r="P139" i="3"/>
  <c r="T138" i="3"/>
  <c r="S138" i="3"/>
  <c r="Q138" i="3"/>
  <c r="P138" i="3"/>
  <c r="T137" i="3"/>
  <c r="S137" i="3"/>
  <c r="Q137" i="3"/>
  <c r="P137" i="3"/>
  <c r="T136" i="3"/>
  <c r="S136" i="3"/>
  <c r="Q136" i="3"/>
  <c r="P136" i="3"/>
  <c r="T135" i="3"/>
  <c r="S135" i="3"/>
  <c r="Q135" i="3"/>
  <c r="P135" i="3"/>
  <c r="T134" i="3"/>
  <c r="S134" i="3"/>
  <c r="Q134" i="3"/>
  <c r="P134" i="3"/>
  <c r="T133" i="3"/>
  <c r="S133" i="3"/>
  <c r="Q133" i="3"/>
  <c r="P133" i="3"/>
  <c r="T132" i="3"/>
  <c r="S132" i="3"/>
  <c r="Q132" i="3"/>
  <c r="P132" i="3"/>
  <c r="T131" i="3"/>
  <c r="S131" i="3"/>
  <c r="Q131" i="3"/>
  <c r="P131" i="3"/>
  <c r="T130" i="3"/>
  <c r="S130" i="3"/>
  <c r="T129" i="3"/>
  <c r="S129" i="3"/>
  <c r="T128" i="3"/>
  <c r="S128" i="3"/>
  <c r="T127" i="3"/>
  <c r="S127" i="3"/>
  <c r="T126" i="3"/>
  <c r="S126" i="3"/>
  <c r="T125" i="3"/>
  <c r="S125" i="3"/>
  <c r="T124" i="3"/>
  <c r="S124" i="3"/>
  <c r="T123" i="3"/>
  <c r="S123" i="3"/>
  <c r="T122" i="3"/>
  <c r="S122" i="3"/>
  <c r="T121" i="3"/>
  <c r="S121" i="3"/>
  <c r="T120" i="3"/>
  <c r="S120" i="3"/>
  <c r="T119" i="3"/>
  <c r="S119" i="3"/>
  <c r="T118" i="3"/>
  <c r="S118" i="3"/>
  <c r="T117" i="3"/>
  <c r="S117" i="3"/>
  <c r="T116" i="3"/>
  <c r="S116" i="3"/>
  <c r="T115" i="3"/>
  <c r="S115" i="3"/>
  <c r="T114" i="3"/>
  <c r="S114" i="3"/>
  <c r="T113" i="3"/>
  <c r="S113" i="3"/>
  <c r="T112" i="3"/>
  <c r="S112" i="3"/>
  <c r="T111" i="3"/>
  <c r="S111" i="3"/>
  <c r="T110" i="3"/>
  <c r="S110" i="3"/>
  <c r="T109" i="3"/>
  <c r="S109" i="3"/>
  <c r="T108" i="3"/>
  <c r="S108" i="3"/>
  <c r="T107" i="3"/>
  <c r="S107" i="3"/>
  <c r="T106" i="3"/>
  <c r="S106" i="3"/>
  <c r="T105" i="3"/>
  <c r="S105" i="3"/>
  <c r="T104" i="3"/>
  <c r="S104" i="3"/>
  <c r="T103" i="3"/>
  <c r="S103" i="3"/>
  <c r="T102" i="3"/>
  <c r="S102" i="3"/>
  <c r="T101" i="3"/>
  <c r="S101" i="3"/>
  <c r="T100" i="3"/>
  <c r="S100" i="3"/>
  <c r="T99" i="3"/>
  <c r="S99" i="3"/>
  <c r="T98" i="3"/>
  <c r="S98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T77" i="3"/>
  <c r="S77" i="3"/>
  <c r="T76" i="3"/>
  <c r="S76" i="3"/>
  <c r="T75" i="3"/>
  <c r="S75" i="3"/>
  <c r="T74" i="3"/>
  <c r="S74" i="3"/>
  <c r="T73" i="3"/>
  <c r="S73" i="3"/>
  <c r="T72" i="3"/>
  <c r="S72" i="3"/>
  <c r="T71" i="3"/>
  <c r="S71" i="3"/>
  <c r="T70" i="3"/>
  <c r="S70" i="3"/>
  <c r="T69" i="3"/>
  <c r="S69" i="3"/>
  <c r="T68" i="3"/>
  <c r="S68" i="3"/>
  <c r="T67" i="3"/>
  <c r="S67" i="3"/>
  <c r="T66" i="3"/>
  <c r="S66" i="3"/>
  <c r="Q66" i="3"/>
  <c r="P66" i="3"/>
  <c r="T65" i="3"/>
  <c r="S65" i="3"/>
  <c r="Q65" i="3"/>
  <c r="P65" i="3"/>
  <c r="T64" i="3"/>
  <c r="S64" i="3"/>
  <c r="Q64" i="3"/>
  <c r="P64" i="3"/>
  <c r="T63" i="3"/>
  <c r="S63" i="3"/>
  <c r="Q63" i="3"/>
  <c r="P63" i="3"/>
  <c r="T62" i="3"/>
  <c r="S62" i="3"/>
  <c r="Q62" i="3"/>
  <c r="P62" i="3"/>
  <c r="T61" i="3"/>
  <c r="S61" i="3"/>
  <c r="Q61" i="3"/>
  <c r="P61" i="3"/>
  <c r="T60" i="3"/>
  <c r="S60" i="3"/>
  <c r="Q60" i="3"/>
  <c r="P60" i="3"/>
  <c r="T59" i="3"/>
  <c r="S59" i="3"/>
  <c r="Q59" i="3"/>
  <c r="P59" i="3"/>
  <c r="T58" i="3"/>
  <c r="S58" i="3"/>
  <c r="Q58" i="3"/>
  <c r="P58" i="3"/>
  <c r="T57" i="3"/>
  <c r="S57" i="3"/>
  <c r="Q57" i="3"/>
  <c r="P57" i="3"/>
  <c r="T56" i="3"/>
  <c r="S56" i="3"/>
  <c r="Q56" i="3"/>
  <c r="P56" i="3"/>
  <c r="T55" i="3"/>
  <c r="S55" i="3"/>
  <c r="Q55" i="3"/>
  <c r="P55" i="3"/>
  <c r="T54" i="3"/>
  <c r="S54" i="3"/>
  <c r="Q54" i="3"/>
  <c r="P54" i="3"/>
  <c r="T53" i="3"/>
  <c r="S53" i="3"/>
  <c r="Q53" i="3"/>
  <c r="P53" i="3"/>
  <c r="T52" i="3"/>
  <c r="S52" i="3"/>
  <c r="Q52" i="3"/>
  <c r="P52" i="3"/>
  <c r="T51" i="3"/>
  <c r="S51" i="3"/>
  <c r="Q51" i="3"/>
  <c r="P51" i="3"/>
  <c r="T50" i="3"/>
  <c r="S50" i="3"/>
  <c r="Q50" i="3"/>
  <c r="P50" i="3"/>
  <c r="T49" i="3"/>
  <c r="S49" i="3"/>
  <c r="Q49" i="3"/>
  <c r="P49" i="3"/>
  <c r="T48" i="3"/>
  <c r="S48" i="3"/>
  <c r="Q48" i="3"/>
  <c r="P48" i="3"/>
  <c r="T47" i="3"/>
  <c r="S47" i="3"/>
  <c r="Q47" i="3"/>
  <c r="P47" i="3"/>
  <c r="T46" i="3"/>
  <c r="S46" i="3"/>
  <c r="Q46" i="3"/>
  <c r="P46" i="3"/>
  <c r="T45" i="3"/>
  <c r="S45" i="3"/>
  <c r="Q45" i="3"/>
  <c r="P45" i="3"/>
  <c r="T44" i="3"/>
  <c r="S44" i="3"/>
  <c r="Q44" i="3"/>
  <c r="P44" i="3"/>
  <c r="T43" i="3"/>
  <c r="S43" i="3"/>
  <c r="Q43" i="3"/>
  <c r="P43" i="3"/>
  <c r="T42" i="3"/>
  <c r="S42" i="3"/>
  <c r="Q42" i="3"/>
  <c r="P42" i="3"/>
  <c r="T41" i="3"/>
  <c r="S41" i="3"/>
  <c r="Q41" i="3"/>
  <c r="P41" i="3"/>
  <c r="T40" i="3"/>
  <c r="S40" i="3"/>
  <c r="Q40" i="3"/>
  <c r="P40" i="3"/>
  <c r="T39" i="3"/>
  <c r="S39" i="3"/>
  <c r="Q39" i="3"/>
  <c r="P39" i="3"/>
  <c r="T38" i="3"/>
  <c r="S38" i="3"/>
  <c r="Q38" i="3"/>
  <c r="P38" i="3"/>
  <c r="T37" i="3"/>
  <c r="S37" i="3"/>
  <c r="Q37" i="3"/>
  <c r="P37" i="3"/>
  <c r="T36" i="3"/>
  <c r="S36" i="3"/>
  <c r="Q36" i="3"/>
  <c r="P36" i="3"/>
  <c r="T35" i="3"/>
  <c r="S35" i="3"/>
  <c r="Q35" i="3"/>
  <c r="P35" i="3"/>
  <c r="T34" i="3"/>
  <c r="S34" i="3"/>
  <c r="Q34" i="3"/>
  <c r="P34" i="3"/>
  <c r="T33" i="3"/>
  <c r="S33" i="3"/>
  <c r="Q33" i="3"/>
  <c r="P33" i="3"/>
  <c r="T32" i="3"/>
  <c r="S32" i="3"/>
  <c r="Q32" i="3"/>
  <c r="P32" i="3"/>
  <c r="T31" i="3"/>
  <c r="S31" i="3"/>
  <c r="Q31" i="3"/>
  <c r="P31" i="3"/>
  <c r="T30" i="3"/>
  <c r="S30" i="3"/>
  <c r="Q30" i="3"/>
  <c r="P30" i="3"/>
  <c r="T29" i="3"/>
  <c r="S29" i="3"/>
  <c r="Q29" i="3"/>
  <c r="P29" i="3"/>
  <c r="T28" i="3"/>
  <c r="S28" i="3"/>
  <c r="Q28" i="3"/>
  <c r="P28" i="3"/>
  <c r="T27" i="3"/>
  <c r="S27" i="3"/>
  <c r="Q27" i="3"/>
  <c r="P27" i="3"/>
  <c r="T26" i="3"/>
  <c r="S26" i="3"/>
  <c r="Q26" i="3"/>
  <c r="P26" i="3"/>
  <c r="T25" i="3"/>
  <c r="S25" i="3"/>
  <c r="Q25" i="3"/>
  <c r="P25" i="3"/>
  <c r="T24" i="3"/>
  <c r="S24" i="3"/>
  <c r="Q24" i="3"/>
  <c r="P24" i="3"/>
  <c r="T23" i="3"/>
  <c r="S23" i="3"/>
  <c r="Q23" i="3"/>
  <c r="P23" i="3"/>
  <c r="T22" i="3"/>
  <c r="S22" i="3"/>
  <c r="Q22" i="3"/>
  <c r="P22" i="3"/>
  <c r="T21" i="3"/>
  <c r="S21" i="3"/>
  <c r="Q21" i="3"/>
  <c r="P21" i="3"/>
  <c r="T20" i="3"/>
  <c r="S20" i="3"/>
  <c r="Q20" i="3"/>
  <c r="P20" i="3"/>
  <c r="T19" i="3"/>
  <c r="S19" i="3"/>
  <c r="Q19" i="3"/>
  <c r="P19" i="3"/>
  <c r="T18" i="3"/>
  <c r="S18" i="3"/>
  <c r="Q18" i="3"/>
  <c r="P18" i="3"/>
  <c r="T17" i="3"/>
  <c r="S17" i="3"/>
  <c r="Q17" i="3"/>
  <c r="P17" i="3"/>
  <c r="T16" i="3"/>
  <c r="S16" i="3"/>
  <c r="Q16" i="3"/>
  <c r="P16" i="3"/>
  <c r="T15" i="3"/>
  <c r="S15" i="3"/>
  <c r="Q15" i="3"/>
  <c r="P15" i="3"/>
  <c r="T14" i="3"/>
  <c r="S14" i="3"/>
  <c r="Q14" i="3"/>
  <c r="P14" i="3"/>
  <c r="T13" i="3"/>
  <c r="S13" i="3"/>
  <c r="Q13" i="3"/>
  <c r="P13" i="3"/>
  <c r="T12" i="3"/>
  <c r="S12" i="3"/>
  <c r="Q12" i="3"/>
  <c r="P12" i="3"/>
  <c r="T11" i="3"/>
  <c r="S11" i="3"/>
  <c r="Q11" i="3"/>
  <c r="P11" i="3"/>
  <c r="T10" i="3"/>
  <c r="S10" i="3"/>
  <c r="Q10" i="3"/>
  <c r="P10" i="3"/>
  <c r="T9" i="3"/>
  <c r="S9" i="3"/>
  <c r="Q9" i="3"/>
  <c r="P9" i="3"/>
  <c r="T8" i="3"/>
  <c r="S8" i="3"/>
  <c r="Q8" i="3"/>
  <c r="P8" i="3"/>
  <c r="T7" i="3"/>
  <c r="S7" i="3"/>
  <c r="Q7" i="3"/>
  <c r="P7" i="3"/>
  <c r="T6" i="3"/>
  <c r="S6" i="3"/>
  <c r="Q6" i="3"/>
  <c r="P6" i="3"/>
  <c r="T5" i="3"/>
  <c r="S5" i="3"/>
  <c r="Q5" i="3"/>
  <c r="P5" i="3"/>
  <c r="T4" i="3"/>
  <c r="S4" i="3"/>
  <c r="Q4" i="3"/>
  <c r="P4" i="3"/>
  <c r="T3" i="3"/>
  <c r="S3" i="3"/>
  <c r="Q3" i="3"/>
  <c r="P3" i="3"/>
  <c r="T2" i="3"/>
  <c r="S2" i="3"/>
  <c r="Q2" i="3"/>
  <c r="P2" i="3"/>
</calcChain>
</file>

<file path=xl/connections.xml><?xml version="1.0" encoding="utf-8"?>
<connections xmlns="http://schemas.openxmlformats.org/spreadsheetml/2006/main">
  <connection id="1" name="2008-raw.txt" type="6" refreshedVersion="0" background="1" saveData="1">
    <textPr fileType="mac" sourceFile="Macintosh HD:Users:riddle:tmp:2008-raw.txt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2012-raw.txt" type="6" refreshedVersion="0" background="1" saveData="1">
    <textPr fileType="mac" sourceFile="Macintosh HD:Users:riddle:tmp:2012-raw.txt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counties_list_48.txt" type="6" refreshedVersion="0" background="1" saveData="1">
    <textPr fileType="mac" sourceFile="Macintosh HD:Users:riddle:Downloads:counties_list_48.txt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<sst xmlns="http://schemas.openxmlformats.org/spreadsheetml/2006/main" count="1869" uniqueCount="583">
  <si>
    <t>ALL COUNTIES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</si>
  <si>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</si>
  <si>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</si>
  <si>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</si>
  <si>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</si>
  <si>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</si>
  <si>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</si>
  <si>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</si>
  <si>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</si>
  <si>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</si>
  <si>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</si>
  <si>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</si>
  <si>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</si>
  <si>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</si>
  <si>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</si>
  <si>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</si>
  <si>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</si>
  <si>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</si>
  <si>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</si>
  <si>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</si>
  <si>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</si>
  <si>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</si>
  <si>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</si>
  <si>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</si>
  <si>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</si>
  <si>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</si>
  <si>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</si>
  <si>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</si>
  <si>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</si>
  <si>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</si>
  <si>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</si>
  <si>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</si>
  <si>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</si>
  <si>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</si>
  <si>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</si>
  <si>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</si>
  <si>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</si>
  <si>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</si>
  <si>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</si>
  <si>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</si>
  <si>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</si>
  <si>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</si>
  <si>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</si>
  <si>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</si>
  <si>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</si>
  <si>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</si>
  <si>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</si>
  <si>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</si>
  <si>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</si>
  <si>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</si>
  <si>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</si>
  <si>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</si>
  <si>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</si>
  <si>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</si>
  <si>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</si>
  <si>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</si>
  <si>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</si>
  <si>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</si>
  <si>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</si>
  <si>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</si>
  <si>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</si>
  <si>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</si>
  <si>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</si>
  <si>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</si>
  <si>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</si>
  <si>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</si>
  <si>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</si>
  <si>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</si>
  <si>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</si>
  <si>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</si>
  <si>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</si>
  <si>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</si>
  <si>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</si>
  <si>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</si>
  <si>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</si>
  <si>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</si>
  <si>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</si>
  <si>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</si>
  <si>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</si>
  <si>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</si>
  <si>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</si>
  <si>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</si>
  <si>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</si>
  <si>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</si>
  <si>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</si>
  <si>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</si>
  <si>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</si>
  <si>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</si>
  <si>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</si>
  <si>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</si>
  <si>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</si>
  <si>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</si>
  <si>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</si>
  <si>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</si>
  <si>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</si>
  <si>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</si>
  <si>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</si>
  <si>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</si>
  <si>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</si>
  <si>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</si>
  <si>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</si>
  <si>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</si>
  <si>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</si>
  <si>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</si>
  <si>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</si>
  <si>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</si>
  <si>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</si>
  <si>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</si>
  <si>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</si>
  <si>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</si>
  <si>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</si>
  <si>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</si>
  <si>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</si>
  <si>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</si>
  <si>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</si>
  <si>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</si>
  <si>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</si>
  <si>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</si>
  <si>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</si>
  <si>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</si>
  <si>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</si>
  <si>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</si>
  <si>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</si>
  <si>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</si>
  <si>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</si>
  <si>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</si>
  <si>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</si>
  <si>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</si>
  <si>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</si>
  <si>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</si>
  <si>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</si>
  <si>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</si>
  <si>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</si>
  <si>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</si>
  <si>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</si>
  <si>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</si>
  <si>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</si>
  <si>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</si>
  <si>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</si>
  <si>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</si>
  <si>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</si>
  <si>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</si>
  <si>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</si>
  <si>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</si>
  <si>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</si>
  <si>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</si>
  <si>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</si>
  <si>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</si>
  <si>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</si>
  <si>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</si>
  <si>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</si>
  <si>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</si>
  <si>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</si>
  <si>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</si>
  <si>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</si>
  <si>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</si>
  <si>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</si>
  <si>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</si>
  <si>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</si>
  <si>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</si>
  <si>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</si>
  <si>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</si>
  <si>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</si>
  <si>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</si>
  <si>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</si>
  <si>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</si>
  <si>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</si>
  <si>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</si>
  <si>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</si>
  <si>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</si>
  <si>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</si>
  <si>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</si>
  <si>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</si>
  <si>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</si>
  <si>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</si>
  <si>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</si>
  <si>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</si>
  <si>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</si>
  <si>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</si>
  <si>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</si>
  <si>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</si>
  <si>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</si>
  <si>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</si>
  <si>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</si>
  <si>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</si>
  <si>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</si>
  <si>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</si>
  <si>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</si>
  <si>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</si>
  <si>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</si>
  <si>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</si>
  <si>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</si>
  <si>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</si>
  <si>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</si>
  <si>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</si>
  <si>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</si>
  <si>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</si>
  <si>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</si>
  <si>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</si>
  <si>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</si>
  <si>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</si>
  <si>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</si>
  <si>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</si>
  <si>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</si>
  <si>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</si>
  <si>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</si>
  <si>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</si>
  <si>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</si>
  <si>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</si>
  <si>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</si>
  <si>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</si>
  <si>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</si>
  <si>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</si>
  <si>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</si>
  <si>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</si>
  <si>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</si>
  <si>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</si>
  <si>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</si>
  <si>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</si>
  <si>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</si>
  <si>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</si>
  <si>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</si>
  <si>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</si>
  <si>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</si>
  <si>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</si>
  <si>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</si>
  <si>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</si>
  <si>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</si>
  <si>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</si>
  <si>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</si>
  <si>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</si>
  <si>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</si>
  <si>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</si>
  <si>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</si>
  <si>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</si>
  <si>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</si>
  <si>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</si>
  <si>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</si>
  <si>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</si>
  <si>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</si>
  <si>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</si>
  <si>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</si>
  <si>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</si>
  <si>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</si>
  <si>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</si>
  <si>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</si>
  <si>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</si>
  <si>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</si>
  <si>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</si>
  <si>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</si>
  <si>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</si>
  <si>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</si>
  <si>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</si>
  <si>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</si>
  <si>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</si>
  <si>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County</t>
  </si>
  <si>
    <t>REP</t>
  </si>
  <si>
    <t>DEM</t>
  </si>
  <si>
    <t>LIB</t>
  </si>
  <si>
    <t>GRN</t>
  </si>
  <si>
    <t>Total</t>
  </si>
  <si>
    <t>Registered</t>
  </si>
  <si>
    <t>Turnout</t>
  </si>
  <si>
    <t>Votes</t>
  </si>
  <si>
    <t>REP 2008</t>
  </si>
  <si>
    <t>DEM 2008</t>
  </si>
  <si>
    <t>LIB 2008</t>
  </si>
  <si>
    <t>GRN 2008</t>
  </si>
  <si>
    <t>Votes 2008</t>
  </si>
  <si>
    <t>REP 2012</t>
  </si>
  <si>
    <t>DEM 2012</t>
  </si>
  <si>
    <t>LIB 2012</t>
  </si>
  <si>
    <t>GRN 2012</t>
  </si>
  <si>
    <t>Votes 2012</t>
  </si>
  <si>
    <t>Reg 2012</t>
  </si>
  <si>
    <t>Reg 2008</t>
  </si>
  <si>
    <t>% REP 2008</t>
  </si>
  <si>
    <t>% DEM 2008</t>
  </si>
  <si>
    <t>% REP 2012</t>
  </si>
  <si>
    <t>% DEM 2012</t>
  </si>
  <si>
    <t>% OTHER 2008</t>
  </si>
  <si>
    <t>% OTHER 2012</t>
  </si>
  <si>
    <t>delta R</t>
  </si>
  <si>
    <t>delta D</t>
  </si>
  <si>
    <t>delta Other</t>
  </si>
  <si>
    <t>2008 general election data</t>
  </si>
  <si>
    <t>http://elections.sos.state.tx.us/elchist.exe</t>
  </si>
  <si>
    <t>2012 general election data</t>
  </si>
  <si>
    <t>https://team1.sos.state.tx.us/enr/results/nov06_164_race0.htm?x=312&amp;y=3045&amp;id=178</t>
  </si>
  <si>
    <t>Texas county latitude and longitude</t>
  </si>
  <si>
    <t>http://www.census.gov/geo/www/gazetteer/files/counties_list_48.txt</t>
  </si>
  <si>
    <t>USPS</t>
  </si>
  <si>
    <t>GEOID</t>
  </si>
  <si>
    <t>ANSICODE</t>
  </si>
  <si>
    <t>NAME</t>
  </si>
  <si>
    <t>POP10</t>
  </si>
  <si>
    <t>HU10</t>
  </si>
  <si>
    <t>ALAND</t>
  </si>
  <si>
    <t>AWATER</t>
  </si>
  <si>
    <t>ALAND_SQMI</t>
  </si>
  <si>
    <t>AWATER_SQMI</t>
  </si>
  <si>
    <t>INTPTLAT</t>
  </si>
  <si>
    <t>TX</t>
  </si>
  <si>
    <t>Anderson County</t>
  </si>
  <si>
    <t>Andrews County</t>
  </si>
  <si>
    <t>Angelina County</t>
  </si>
  <si>
    <t>Aransas County</t>
  </si>
  <si>
    <t>Archer County</t>
  </si>
  <si>
    <t>Armstrong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</si>
  <si>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</si>
  <si>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</si>
  <si>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</si>
  <si>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</si>
  <si>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</si>
  <si>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</si>
  <si>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</si>
  <si>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Bell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</si>
  <si>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</si>
  <si>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</si>
  <si>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</si>
  <si>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</si>
  <si>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</si>
  <si>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</si>
  <si>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</si>
  <si>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</si>
  <si>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</si>
  <si>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Brooks County</t>
  </si>
  <si>
    <t>Brown County</t>
  </si>
  <si>
    <t>Burleson County</t>
  </si>
  <si>
    <t>Burnet County</t>
  </si>
  <si>
    <t>Caldwell County</t>
  </si>
  <si>
    <t>Calhoun County</t>
  </si>
  <si>
    <t>Callahan County</t>
  </si>
  <si>
    <t>Cameron County</t>
  </si>
  <si>
    <t>Camp County</t>
  </si>
  <si>
    <t>Carson County</t>
  </si>
  <si>
    <t>Cass County</t>
  </si>
  <si>
    <t>Castro County</t>
  </si>
  <si>
    <t>Chambers County</t>
  </si>
  <si>
    <t>Cherokee County</t>
  </si>
  <si>
    <t>Childress County</t>
  </si>
  <si>
    <t>Clay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</si>
  <si>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</si>
  <si>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</si>
  <si>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</si>
  <si>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</si>
  <si>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</si>
  <si>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</si>
  <si>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</si>
  <si>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Comanche County</t>
  </si>
  <si>
    <t>Concho County</t>
  </si>
  <si>
    <t>Cooke County</t>
  </si>
  <si>
    <t>Coryell County</t>
  </si>
  <si>
    <t>Cottle County</t>
  </si>
  <si>
    <t>Crane County</t>
  </si>
  <si>
    <t>Crockett County</t>
  </si>
  <si>
    <t>Crosby County</t>
  </si>
  <si>
    <t>Culberson County</t>
  </si>
  <si>
    <t>Dallam County</t>
  </si>
  <si>
    <t>Dallas County</t>
  </si>
  <si>
    <t>Dawson County</t>
  </si>
  <si>
    <t>Deaf Smith County</t>
  </si>
  <si>
    <t>Delta County</t>
  </si>
  <si>
    <t>Denton County</t>
  </si>
  <si>
    <t>DeWitt County</t>
  </si>
  <si>
    <t>Dickens County</t>
  </si>
  <si>
    <t>Dimmit County</t>
  </si>
  <si>
    <t>Donley County</t>
  </si>
  <si>
    <t>Duval County</t>
  </si>
  <si>
    <t>Eastland County</t>
  </si>
  <si>
    <t>Ector County</t>
  </si>
  <si>
    <t>Edwards County</t>
  </si>
  <si>
    <t>Ellis County</t>
  </si>
  <si>
    <t>El Paso County</t>
  </si>
  <si>
    <t>Erath County</t>
  </si>
  <si>
    <t>Falls County</t>
  </si>
  <si>
    <t>Fannin County</t>
  </si>
  <si>
    <t>Fayette County</t>
  </si>
  <si>
    <t>Fisher County</t>
  </si>
  <si>
    <t>Floyd County</t>
  </si>
  <si>
    <t>Foard County</t>
  </si>
  <si>
    <t>Fort Bend County</t>
  </si>
  <si>
    <t>Franklin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</si>
  <si>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</si>
  <si>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</si>
  <si>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</si>
  <si>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</si>
  <si>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</si>
  <si>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</si>
  <si>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</si>
  <si>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</si>
  <si>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</si>
  <si>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Gray County</t>
  </si>
  <si>
    <t>Grayson County</t>
  </si>
  <si>
    <t>Gregg County</t>
  </si>
  <si>
    <t>Grimes County</t>
  </si>
  <si>
    <t>Guadalupe County</t>
  </si>
  <si>
    <t>Hale County</t>
  </si>
  <si>
    <t>Hall County</t>
  </si>
  <si>
    <t>Hamilton County</t>
  </si>
  <si>
    <t>Hansford County</t>
  </si>
  <si>
    <t>Hardeman County</t>
  </si>
  <si>
    <t>Hardin County</t>
  </si>
  <si>
    <t>Harris County</t>
  </si>
  <si>
    <t>Harrison County</t>
  </si>
  <si>
    <t>Hartley County</t>
  </si>
  <si>
    <t>Haskell County</t>
  </si>
  <si>
    <t>Hays County</t>
  </si>
  <si>
    <t>Hemphill County</t>
  </si>
  <si>
    <t>Henderson County</t>
  </si>
  <si>
    <t>Hidalgo County</t>
  </si>
  <si>
    <t>Hill County</t>
  </si>
  <si>
    <t>Hockley County</t>
  </si>
  <si>
    <t>Hood County</t>
  </si>
  <si>
    <t>Hopkins County</t>
  </si>
  <si>
    <t>Houston County</t>
  </si>
  <si>
    <t>Howard County</t>
  </si>
  <si>
    <t>Hudspeth County</t>
  </si>
  <si>
    <t>Hunt County</t>
  </si>
  <si>
    <t>Hutchinson County</t>
  </si>
  <si>
    <t>Irion County</t>
  </si>
  <si>
    <t>Jack County</t>
  </si>
  <si>
    <t>Jackson County</t>
  </si>
  <si>
    <t>Jasper County</t>
  </si>
  <si>
    <t>Jeff Davis County</t>
  </si>
  <si>
    <t>Jefferson County</t>
  </si>
  <si>
    <t>Jim Hogg County</t>
  </si>
  <si>
    <t>Jim Wells County</t>
  </si>
  <si>
    <t>Johnson County</t>
  </si>
  <si>
    <t>Jones County</t>
  </si>
  <si>
    <t>Karnes County</t>
  </si>
  <si>
    <t>Kaufman County</t>
  </si>
  <si>
    <t>Kendall County</t>
  </si>
  <si>
    <t>Kenedy County</t>
  </si>
  <si>
    <t>Kent County</t>
  </si>
  <si>
    <t>Kerr County</t>
  </si>
  <si>
    <t>Kimble County</t>
  </si>
  <si>
    <t>King County</t>
  </si>
  <si>
    <t>Kinney County</t>
  </si>
  <si>
    <t>Kleberg County</t>
  </si>
  <si>
    <t>Knox County</t>
  </si>
  <si>
    <t>Lamar County</t>
  </si>
  <si>
    <t>Lamb County</t>
  </si>
  <si>
    <t>Lampasas County</t>
  </si>
  <si>
    <t>La Salle County</t>
  </si>
  <si>
    <t>Lavaca County</t>
  </si>
  <si>
    <t>Lee County</t>
  </si>
  <si>
    <t>Leon County</t>
  </si>
  <si>
    <t>Liberty County</t>
  </si>
  <si>
    <t>Limestone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</si>
  <si>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</si>
  <si>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</si>
  <si>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</si>
  <si>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</si>
  <si>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</si>
  <si>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</si>
  <si>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</si>
  <si>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</si>
  <si>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</si>
  <si>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Madison County</t>
  </si>
  <si>
    <t>Marion County</t>
  </si>
  <si>
    <t>Martin County</t>
  </si>
  <si>
    <t>Mason County</t>
  </si>
  <si>
    <t>Matagorda County</t>
  </si>
  <si>
    <t>Maverick County</t>
  </si>
  <si>
    <t>Medina County</t>
  </si>
  <si>
    <t>Menard County</t>
  </si>
  <si>
    <t>Midland County</t>
  </si>
  <si>
    <t>Milam County</t>
  </si>
  <si>
    <t>Mills County</t>
  </si>
  <si>
    <t>Mitchell County</t>
  </si>
  <si>
    <t>Montague County</t>
  </si>
  <si>
    <t>Montgomery County</t>
  </si>
  <si>
    <t>Moore County</t>
  </si>
  <si>
    <t>Morris County</t>
  </si>
  <si>
    <t>Motley County</t>
  </si>
  <si>
    <t>Nacogdoches County</t>
  </si>
  <si>
    <t>Navarro County</t>
  </si>
  <si>
    <t>Newton County</t>
  </si>
  <si>
    <t>Nolan County</t>
  </si>
  <si>
    <t>Nueces County</t>
  </si>
  <si>
    <t>Ochiltree County</t>
  </si>
  <si>
    <t>Oldham County</t>
  </si>
  <si>
    <t>Orange County</t>
  </si>
  <si>
    <t>Palo Pinto County</t>
  </si>
  <si>
    <t>Panola County</t>
  </si>
  <si>
    <t>Parker County</t>
  </si>
  <si>
    <t>Parmer County</t>
  </si>
  <si>
    <t>Pecos County</t>
  </si>
  <si>
    <t>Polk County</t>
  </si>
  <si>
    <t>Potter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</si>
  <si>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</si>
  <si>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</si>
  <si>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</si>
  <si>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</si>
  <si>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</si>
  <si>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</si>
  <si>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</si>
  <si>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</si>
  <si>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Roberts County</t>
  </si>
  <si>
    <t>Robertson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</si>
  <si>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</si>
  <si>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</si>
  <si>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</si>
  <si>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</si>
  <si>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</si>
  <si>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</si>
  <si>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</si>
  <si>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</si>
  <si>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</si>
  <si>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</si>
  <si>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</si>
  <si>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Shelby County</t>
  </si>
  <si>
    <t>Sherman County</t>
  </si>
  <si>
    <t>Smith County</t>
  </si>
  <si>
    <t>Somervell County</t>
  </si>
  <si>
    <t>Starr County</t>
  </si>
  <si>
    <t>Stephens County</t>
  </si>
  <si>
    <t>Sterling County</t>
  </si>
  <si>
    <t>Stonewall County</t>
  </si>
  <si>
    <t>Sutton County</t>
  </si>
  <si>
    <t>Swisher County</t>
  </si>
  <si>
    <t>Tarrant County</t>
  </si>
  <si>
    <t>Taylor County</t>
  </si>
  <si>
    <t>Terrell County</t>
  </si>
  <si>
    <t>Terry County</t>
  </si>
  <si>
    <t>Throckmorton County</t>
  </si>
  <si>
    <t>Titus County</t>
  </si>
  <si>
    <t>Tom Green County</t>
  </si>
  <si>
    <t>Travis County</t>
  </si>
  <si>
    <t>Trinity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</si>
  <si>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</si>
  <si>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</si>
  <si>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</si>
  <si>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</si>
  <si>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</si>
  <si>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</si>
  <si>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</si>
  <si>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Walker County</t>
  </si>
  <si>
    <t>Waller County</t>
  </si>
  <si>
    <t>Ward County</t>
  </si>
  <si>
    <t>Washington County</t>
  </si>
  <si>
    <t>Webb County</t>
  </si>
  <si>
    <t>Wharton County</t>
  </si>
  <si>
    <t>Wheeler County</t>
  </si>
  <si>
    <t>Wichita County</t>
  </si>
  <si>
    <t>Wilbarger County</t>
  </si>
  <si>
    <t>Willacy County</t>
  </si>
  <si>
    <t>Williamson County</t>
  </si>
  <si>
    <t>Wilson County</t>
  </si>
  <si>
    <t>Winkler County</t>
  </si>
  <si>
    <t>Wise County</t>
  </si>
  <si>
    <t>Wood County</t>
  </si>
  <si>
    <t>Yoakum County</t>
  </si>
  <si>
    <t>Young County</t>
  </si>
  <si>
    <t>Zapata County</t>
  </si>
  <si>
    <t>Zavala County</t>
  </si>
  <si>
    <t xml:space="preserve">INTPTLONG                                          </t>
  </si>
  <si>
    <t>County check</t>
  </si>
  <si>
    <t>Latitude</t>
  </si>
  <si>
    <t>Longitude</t>
  </si>
  <si>
    <t>series1</t>
  </si>
  <si>
    <t>series2</t>
  </si>
  <si>
    <t>series3</t>
  </si>
  <si>
    <t>series4</t>
  </si>
  <si>
    <t>series5</t>
  </si>
  <si>
    <t>series6</t>
  </si>
  <si>
    <t>series0</t>
  </si>
  <si>
    <t>Inspired by</t>
  </si>
  <si>
    <t>Texas Tribune, November 15, 2012</t>
  </si>
  <si>
    <t>"Interactive Map: How Texas Drifted Right in 2012"</t>
  </si>
  <si>
    <t>http://www.texastribune.org/library/data/how-texas-drifted-right-2012/</t>
  </si>
  <si>
    <t>This map by Prentiss Riddle</t>
  </si>
  <si>
    <t>prentiss.riddle@gmail.com</t>
  </si>
  <si>
    <t>This work is licensed under a Creative Commons Attribution 3.0 Unported License.</t>
  </si>
  <si>
    <t>http://creativecommons.org/licenses/by/3.0/</t>
  </si>
  <si>
    <t>by Ryan Murphy</t>
  </si>
  <si>
    <t>D to R drift</t>
  </si>
  <si>
    <t>Permissions</t>
  </si>
  <si>
    <t>DATA SOURCES</t>
  </si>
  <si>
    <t>Excel tips</t>
  </si>
  <si>
    <t>http://www.excelcharts.com/blog/geo-scatterplot-or-the-poor-mans-gis/</t>
  </si>
  <si>
    <t>http://peltiertech.com/WordPress/conditional-formatting-of-excel-charts/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</si>
</sst>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1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0" fontId="0" fillId="0" borderId="0" xfId="0" applyNumberFormat="1"/>
    <xf numFmtId="3" fontId="0" fillId="2" borderId="0" xfId="0" applyNumberFormat="1" applyFill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3" fontId="1" fillId="0" borderId="0" xfId="0" applyNumberFormat="1" applyFont="1"/>
    <xf numFmtId="3" fontId="0" fillId="3" borderId="0" xfId="0" applyNumberFormat="1" applyFill="1"/>
    <xf numFmtId="164" fontId="0" fillId="0" borderId="0" xfId="0" applyNumberFormat="1" applyFill="1"/>
    <xf numFmtId="165" fontId="1" fillId="0" borderId="0" xfId="0" applyNumberFormat="1" applyFont="1"/>
    <xf numFmtId="165" fontId="0" fillId="0" borderId="0" xfId="0" applyNumberFormat="1"/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0"/>
  <tableStyles count="0" defaultTableStyle="TableStyleMedium9" defaultPivotStyle="PivotStyleMedium4"/>
  <colors>
    <mruColors>
      <color rgb="FF0000FF"/>
      <color rgb="FFFF0000"/>
      <color rgb="FFFF8080"/>
      <color rgb="FFFFDEDE"/>
      <color rgb="FFBFBFBF"/>
      <color rgb="FFDEDEFF"/>
      <color rgb="FF8080FF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connections" Target="connections.xml"/><Relationship Id="rId1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lIns="2">
            <a:spAutoFit/>
          </a:bodyPr>
          <a:lstStyle/>
          <a:p>
            <a:pPr>
              <a:defRPr/>
            </a:pPr>
            <a:r>
              <a:rPr lang="en-US" sz="1600" b="1" i="0" u="none" strike="noStrike" baseline="0">
                <a:effectLst/>
              </a:rPr>
              <a:t>Texas political drift by county, 2008-2012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Change in Democratic and Republican percentages between the 2008 and 2012 presidential elections</a:t>
            </a:r>
            <a:r>
              <a:rPr lang="en-US" sz="1200" b="1" i="0" u="none" strike="noStrike" baseline="0"/>
              <a:t>  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242686951498813"/>
          <c:y val="0.0993225430154564"/>
          <c:w val="0.966666666666667"/>
          <c:h val="0.890285714285714"/>
        </c:manualLayout>
      </c:layout>
      <c:bubbleChart>
        <c:varyColors val="0"/>
        <c:ser>
          <c:idx val="6"/>
          <c:order val="0"/>
          <c:tx>
            <c:v>D growth &gt; 6% (none)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combined!$G$2:$G$255</c:f>
              <c:numCache>
                <c:formatCode>#,##0</c:formatCode>
                <c:ptCount val="254"/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0"/>
          <c:order val="1"/>
          <c:tx>
            <c:v>D growth 3% to 6%</c:v>
          </c:tx>
          <c:spPr>
            <a:solidFill>
              <a:srgbClr val="8080FF"/>
            </a:solidFill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combined!$H$2:$H$255</c:f>
              <c:numCache>
                <c:formatCode>0.0000</c:formatCode>
                <c:ptCount val="254"/>
                <c:pt idx="0">
                  <c:v>31.308366</c:v>
                </c:pt>
                <c:pt idx="1">
                  <c:v>27.770584</c:v>
                </c:pt>
                <c:pt idx="2">
                  <c:v>27.041212</c:v>
                </c:pt>
                <c:pt idx="3">
                  <c:v>26.996981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1"/>
          <c:order val="2"/>
          <c:tx>
            <c:v>D growth 1% to 3%</c:v>
          </c:tx>
          <c:spPr>
            <a:solidFill>
              <a:srgbClr val="DEDEFF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combined!$I$2:$I$255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27.034994</c:v>
                </c:pt>
                <c:pt idx="5">
                  <c:v>34.940766</c:v>
                </c:pt>
                <c:pt idx="6">
                  <c:v>26.546335</c:v>
                </c:pt>
                <c:pt idx="7">
                  <c:v>27.681123</c:v>
                </c:pt>
                <c:pt idx="8">
                  <c:v>26.102923</c:v>
                </c:pt>
                <c:pt idx="9">
                  <c:v>26.481092</c:v>
                </c:pt>
                <c:pt idx="10">
                  <c:v>26.396384</c:v>
                </c:pt>
                <c:pt idx="11">
                  <c:v>31.353849</c:v>
                </c:pt>
                <c:pt idx="12">
                  <c:v>30.770894</c:v>
                </c:pt>
                <c:pt idx="13">
                  <c:v>34.532163</c:v>
                </c:pt>
                <c:pt idx="14">
                  <c:v>33.60844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2"/>
          <c:order val="3"/>
          <c:tx>
            <c:v>little change</c:v>
          </c:tx>
          <c:spPr>
            <a:solidFill>
              <a:srgbClr val="BFBFBF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combined!$J$2:$J$255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28.869334</c:v>
                </c:pt>
                <c:pt idx="16">
                  <c:v>33.172397</c:v>
                </c:pt>
                <c:pt idx="17">
                  <c:v>31.513069</c:v>
                </c:pt>
                <c:pt idx="18">
                  <c:v>32.312258</c:v>
                </c:pt>
                <c:pt idx="19">
                  <c:v>30.517865</c:v>
                </c:pt>
                <c:pt idx="20">
                  <c:v>36.278744</c:v>
                </c:pt>
                <c:pt idx="21">
                  <c:v>27.739406</c:v>
                </c:pt>
                <c:pt idx="22">
                  <c:v>32.30983</c:v>
                </c:pt>
                <c:pt idx="23">
                  <c:v>27.733516</c:v>
                </c:pt>
                <c:pt idx="24">
                  <c:v>27.438735</c:v>
                </c:pt>
                <c:pt idx="25">
                  <c:v>33.609144</c:v>
                </c:pt>
                <c:pt idx="26">
                  <c:v>31.766403</c:v>
                </c:pt>
                <c:pt idx="27">
                  <c:v>31.445908</c:v>
                </c:pt>
                <c:pt idx="28">
                  <c:v>30.717532</c:v>
                </c:pt>
                <c:pt idx="29">
                  <c:v>32.766987</c:v>
                </c:pt>
                <c:pt idx="30">
                  <c:v>32.741934</c:v>
                </c:pt>
                <c:pt idx="31">
                  <c:v>30.005891</c:v>
                </c:pt>
                <c:pt idx="32">
                  <c:v>29.854</c:v>
                </c:pt>
                <c:pt idx="33">
                  <c:v>31.422796</c:v>
                </c:pt>
                <c:pt idx="34">
                  <c:v>30.617087</c:v>
                </c:pt>
                <c:pt idx="35">
                  <c:v>28.864652</c:v>
                </c:pt>
                <c:pt idx="36">
                  <c:v>29.448671</c:v>
                </c:pt>
                <c:pt idx="37">
                  <c:v>28.351098</c:v>
                </c:pt>
                <c:pt idx="38">
                  <c:v>31.865301</c:v>
                </c:pt>
                <c:pt idx="39">
                  <c:v>28.416077</c:v>
                </c:pt>
                <c:pt idx="40">
                  <c:v>31.831415</c:v>
                </c:pt>
                <c:pt idx="41">
                  <c:v>29.857273</c:v>
                </c:pt>
                <c:pt idx="42">
                  <c:v>36.277628</c:v>
                </c:pt>
                <c:pt idx="43">
                  <c:v>31.844936</c:v>
                </c:pt>
                <c:pt idx="44">
                  <c:v>31.372895</c:v>
                </c:pt>
                <c:pt idx="45">
                  <c:v>35.816237</c:v>
                </c:pt>
                <c:pt idx="46">
                  <c:v>32.486397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3"/>
          <c:order val="4"/>
          <c:tx>
            <c:v>R growth 1% to 3%</c:v>
          </c:tx>
          <c:spPr>
            <a:solidFill>
              <a:srgbClr val="FFDEDE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combined!$K$2:$K$255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32.303781</c:v>
                </c:pt>
                <c:pt idx="48">
                  <c:v>34.068861</c:v>
                </c:pt>
                <c:pt idx="49">
                  <c:v>35.835676</c:v>
                </c:pt>
                <c:pt idx="50">
                  <c:v>33.619625</c:v>
                </c:pt>
                <c:pt idx="51">
                  <c:v>31.025481</c:v>
                </c:pt>
                <c:pt idx="52">
                  <c:v>34.533621</c:v>
                </c:pt>
                <c:pt idx="53">
                  <c:v>29.35034</c:v>
                </c:pt>
                <c:pt idx="54">
                  <c:v>33.614159</c:v>
                </c:pt>
                <c:pt idx="55">
                  <c:v>34.068436</c:v>
                </c:pt>
                <c:pt idx="56">
                  <c:v>32.547993</c:v>
                </c:pt>
                <c:pt idx="57">
                  <c:v>31.868591</c:v>
                </c:pt>
                <c:pt idx="58">
                  <c:v>34.453189</c:v>
                </c:pt>
                <c:pt idx="59">
                  <c:v>28.423587</c:v>
                </c:pt>
                <c:pt idx="60">
                  <c:v>33.446051</c:v>
                </c:pt>
                <c:pt idx="61">
                  <c:v>35.837047</c:v>
                </c:pt>
                <c:pt idx="62">
                  <c:v>34.08492</c:v>
                </c:pt>
                <c:pt idx="63">
                  <c:v>32.77204</c:v>
                </c:pt>
                <c:pt idx="64">
                  <c:v>29.884961</c:v>
                </c:pt>
                <c:pt idx="65">
                  <c:v>28.011782</c:v>
                </c:pt>
                <c:pt idx="66">
                  <c:v>34.058383</c:v>
                </c:pt>
                <c:pt idx="67">
                  <c:v>35.836216</c:v>
                </c:pt>
                <c:pt idx="68">
                  <c:v>29.583208</c:v>
                </c:pt>
                <c:pt idx="69">
                  <c:v>35.402542</c:v>
                </c:pt>
                <c:pt idx="70">
                  <c:v>36.2802</c:v>
                </c:pt>
                <c:pt idx="71">
                  <c:v>28.79637</c:v>
                </c:pt>
                <c:pt idx="72">
                  <c:v>28.445366</c:v>
                </c:pt>
                <c:pt idx="73">
                  <c:v>32.744062</c:v>
                </c:pt>
                <c:pt idx="74">
                  <c:v>29.526602</c:v>
                </c:pt>
                <c:pt idx="75">
                  <c:v>33.611469</c:v>
                </c:pt>
                <c:pt idx="76">
                  <c:v>31.870896</c:v>
                </c:pt>
                <c:pt idx="77">
                  <c:v>34.091906</c:v>
                </c:pt>
                <c:pt idx="78">
                  <c:v>31.25193</c:v>
                </c:pt>
                <c:pt idx="79">
                  <c:v>36.28637</c:v>
                </c:pt>
                <c:pt idx="80">
                  <c:v>29.167817</c:v>
                </c:pt>
                <c:pt idx="81">
                  <c:v>34.964179</c:v>
                </c:pt>
                <c:pt idx="82">
                  <c:v>34.07373</c:v>
                </c:pt>
                <c:pt idx="83">
                  <c:v>32.109423</c:v>
                </c:pt>
                <c:pt idx="84">
                  <c:v>34.955036</c:v>
                </c:pt>
                <c:pt idx="85">
                  <c:v>31.790137</c:v>
                </c:pt>
                <c:pt idx="86">
                  <c:v>30.239513</c:v>
                </c:pt>
                <c:pt idx="87">
                  <c:v>33.605932</c:v>
                </c:pt>
                <c:pt idx="88">
                  <c:v>30.232332</c:v>
                </c:pt>
                <c:pt idx="89">
                  <c:v>28.104225</c:v>
                </c:pt>
                <c:pt idx="90">
                  <c:v>29.840422</c:v>
                </c:pt>
                <c:pt idx="91">
                  <c:v>32.347279</c:v>
                </c:pt>
                <c:pt idx="92">
                  <c:v>35.398675</c:v>
                </c:pt>
                <c:pt idx="93">
                  <c:v>29.353661</c:v>
                </c:pt>
                <c:pt idx="94">
                  <c:v>32.743942</c:v>
                </c:pt>
                <c:pt idx="95">
                  <c:v>28.351535</c:v>
                </c:pt>
                <c:pt idx="96">
                  <c:v>28.384922</c:v>
                </c:pt>
                <c:pt idx="97">
                  <c:v>35.401921</c:v>
                </c:pt>
                <c:pt idx="98">
                  <c:v>33.614666</c:v>
                </c:pt>
                <c:pt idx="99">
                  <c:v>32.744462</c:v>
                </c:pt>
                <c:pt idx="100">
                  <c:v>33.116466</c:v>
                </c:pt>
                <c:pt idx="101">
                  <c:v>34.962529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4"/>
          <c:order val="5"/>
          <c:tx>
            <c:v>R growth 3% to 6%</c:v>
          </c:tx>
          <c:spPr>
            <a:solidFill>
              <a:srgbClr val="FF8080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combined!$L$2:$L$255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35.840244</c:v>
                </c:pt>
                <c:pt idx="103">
                  <c:v>28.783341</c:v>
                </c:pt>
                <c:pt idx="104">
                  <c:v>30.896233</c:v>
                </c:pt>
                <c:pt idx="105">
                  <c:v>32.797757</c:v>
                </c:pt>
                <c:pt idx="106">
                  <c:v>35.392593</c:v>
                </c:pt>
                <c:pt idx="107">
                  <c:v>35.405496</c:v>
                </c:pt>
                <c:pt idx="108">
                  <c:v>30.74309</c:v>
                </c:pt>
                <c:pt idx="109">
                  <c:v>33.193885</c:v>
                </c:pt>
                <c:pt idx="110">
                  <c:v>30.329612</c:v>
                </c:pt>
                <c:pt idx="111">
                  <c:v>31.401583</c:v>
                </c:pt>
                <c:pt idx="112">
                  <c:v>34.289904</c:v>
                </c:pt>
                <c:pt idx="113">
                  <c:v>32.312338</c:v>
                </c:pt>
                <c:pt idx="114">
                  <c:v>30.752932</c:v>
                </c:pt>
                <c:pt idx="115">
                  <c:v>31.04211</c:v>
                </c:pt>
                <c:pt idx="116">
                  <c:v>36.272847</c:v>
                </c:pt>
                <c:pt idx="117">
                  <c:v>30.656725</c:v>
                </c:pt>
                <c:pt idx="118">
                  <c:v>31.701654</c:v>
                </c:pt>
                <c:pt idx="119">
                  <c:v>33.171229</c:v>
                </c:pt>
                <c:pt idx="120">
                  <c:v>29.803019</c:v>
                </c:pt>
                <c:pt idx="121">
                  <c:v>31.323036</c:v>
                </c:pt>
                <c:pt idx="122">
                  <c:v>31.382449</c:v>
                </c:pt>
                <c:pt idx="123">
                  <c:v>32.163978</c:v>
                </c:pt>
                <c:pt idx="124">
                  <c:v>31.547543</c:v>
                </c:pt>
                <c:pt idx="125">
                  <c:v>32.889216</c:v>
                </c:pt>
                <c:pt idx="126">
                  <c:v>30.120918</c:v>
                </c:pt>
                <c:pt idx="127">
                  <c:v>28.6607</c:v>
                </c:pt>
                <c:pt idx="128">
                  <c:v>33.183792</c:v>
                </c:pt>
                <c:pt idx="129">
                  <c:v>29.082342</c:v>
                </c:pt>
                <c:pt idx="130">
                  <c:v>32.377093</c:v>
                </c:pt>
                <c:pt idx="131">
                  <c:v>26.890232</c:v>
                </c:pt>
                <c:pt idx="132">
                  <c:v>31.549493</c:v>
                </c:pt>
                <c:pt idx="133">
                  <c:v>33.178412</c:v>
                </c:pt>
                <c:pt idx="134">
                  <c:v>34.067521</c:v>
                </c:pt>
                <c:pt idx="135">
                  <c:v>32.731531</c:v>
                </c:pt>
                <c:pt idx="136">
                  <c:v>29.228706</c:v>
                </c:pt>
                <c:pt idx="137">
                  <c:v>31.450868</c:v>
                </c:pt>
                <c:pt idx="138">
                  <c:v>29.347086</c:v>
                </c:pt>
                <c:pt idx="139">
                  <c:v>28.894296</c:v>
                </c:pt>
                <c:pt idx="140">
                  <c:v>33.205005</c:v>
                </c:pt>
                <c:pt idx="141">
                  <c:v>33.214599</c:v>
                </c:pt>
                <c:pt idx="142">
                  <c:v>31.843859</c:v>
                </c:pt>
                <c:pt idx="143">
                  <c:v>29.27848</c:v>
                </c:pt>
                <c:pt idx="144">
                  <c:v>32.295684</c:v>
                </c:pt>
                <c:pt idx="145">
                  <c:v>32.29315</c:v>
                </c:pt>
                <c:pt idx="146">
                  <c:v>30.302364</c:v>
                </c:pt>
                <c:pt idx="147">
                  <c:v>33.385933</c:v>
                </c:pt>
                <c:pt idx="148">
                  <c:v>30.707584</c:v>
                </c:pt>
                <c:pt idx="149">
                  <c:v>32.743788</c:v>
                </c:pt>
                <c:pt idx="150">
                  <c:v>33.17958</c:v>
                </c:pt>
                <c:pt idx="151">
                  <c:v>31.205477</c:v>
                </c:pt>
                <c:pt idx="152">
                  <c:v>32.379511</c:v>
                </c:pt>
                <c:pt idx="153">
                  <c:v>33.158787</c:v>
                </c:pt>
                <c:pt idx="154">
                  <c:v>33.667263</c:v>
                </c:pt>
                <c:pt idx="155">
                  <c:v>29.808997</c:v>
                </c:pt>
                <c:pt idx="156">
                  <c:v>32.743709</c:v>
                </c:pt>
                <c:pt idx="157">
                  <c:v>30.061225</c:v>
                </c:pt>
                <c:pt idx="158">
                  <c:v>33.616305</c:v>
                </c:pt>
                <c:pt idx="159">
                  <c:v>34.963358</c:v>
                </c:pt>
                <c:pt idx="160">
                  <c:v>33.991103</c:v>
                </c:pt>
                <c:pt idx="161">
                  <c:v>31.841266</c:v>
                </c:pt>
                <c:pt idx="162">
                  <c:v>30.493487</c:v>
                </c:pt>
                <c:pt idx="163">
                  <c:v>29.944524</c:v>
                </c:pt>
                <c:pt idx="164">
                  <c:v>32.598944</c:v>
                </c:pt>
                <c:pt idx="165">
                  <c:v>30.791242</c:v>
                </c:pt>
                <c:pt idx="166">
                  <c:v>28.959802</c:v>
                </c:pt>
                <c:pt idx="167">
                  <c:v>30.64903</c:v>
                </c:pt>
                <c:pt idx="168">
                  <c:v>29.755748</c:v>
                </c:pt>
                <c:pt idx="169">
                  <c:v>31.833311</c:v>
                </c:pt>
                <c:pt idx="170">
                  <c:v>31.62056</c:v>
                </c:pt>
                <c:pt idx="171">
                  <c:v>31.196731</c:v>
                </c:pt>
                <c:pt idx="172">
                  <c:v>31.318865</c:v>
                </c:pt>
                <c:pt idx="173">
                  <c:v>31.3433</c:v>
                </c:pt>
                <c:pt idx="174">
                  <c:v>30.103128</c:v>
                </c:pt>
                <c:pt idx="175">
                  <c:v>31.251951</c:v>
                </c:pt>
                <c:pt idx="176">
                  <c:v>30.32639</c:v>
                </c:pt>
                <c:pt idx="177">
                  <c:v>33.639169</c:v>
                </c:pt>
                <c:pt idx="178">
                  <c:v>33.083698</c:v>
                </c:pt>
                <c:pt idx="179">
                  <c:v>32.324645</c:v>
                </c:pt>
                <c:pt idx="180">
                  <c:v>30.215075</c:v>
                </c:pt>
                <c:pt idx="181">
                  <c:v>29.174303</c:v>
                </c:pt>
                <c:pt idx="182">
                  <c:v>32.04845</c:v>
                </c:pt>
                <c:pt idx="183">
                  <c:v>29.891901</c:v>
                </c:pt>
                <c:pt idx="184">
                  <c:v>31.914205</c:v>
                </c:pt>
                <c:pt idx="185">
                  <c:v>30.162189</c:v>
                </c:pt>
                <c:pt idx="186">
                  <c:v>31.300493</c:v>
                </c:pt>
                <c:pt idx="187">
                  <c:v>33.616657</c:v>
                </c:pt>
                <c:pt idx="188">
                  <c:v>30.053928</c:v>
                </c:pt>
                <c:pt idx="189">
                  <c:v>31.900764</c:v>
                </c:pt>
                <c:pt idx="190">
                  <c:v>30.265605</c:v>
                </c:pt>
                <c:pt idx="191">
                  <c:v>29.82303</c:v>
                </c:pt>
                <c:pt idx="192">
                  <c:v>31.391177</c:v>
                </c:pt>
                <c:pt idx="193">
                  <c:v>29.595908</c:v>
                </c:pt>
                <c:pt idx="194">
                  <c:v>29.703933</c:v>
                </c:pt>
                <c:pt idx="195">
                  <c:v>29.468704</c:v>
                </c:pt>
                <c:pt idx="196">
                  <c:v>32.974581</c:v>
                </c:pt>
                <c:pt idx="197">
                  <c:v>30.321105</c:v>
                </c:pt>
                <c:pt idx="198">
                  <c:v>32.783588</c:v>
                </c:pt>
                <c:pt idx="199">
                  <c:v>30.543231</c:v>
                </c:pt>
                <c:pt idx="200">
                  <c:v>28.312496</c:v>
                </c:pt>
                <c:pt idx="201">
                  <c:v>33.232277</c:v>
                </c:pt>
                <c:pt idx="202">
                  <c:v>31.764103</c:v>
                </c:pt>
                <c:pt idx="203">
                  <c:v>32.211633</c:v>
                </c:pt>
                <c:pt idx="204">
                  <c:v>33.624508</c:v>
                </c:pt>
                <c:pt idx="205">
                  <c:v>30.013578</c:v>
                </c:pt>
                <c:pt idx="206">
                  <c:v>30.574218</c:v>
                </c:pt>
                <c:pt idx="207">
                  <c:v>33.123438</c:v>
                </c:pt>
                <c:pt idx="208">
                  <c:v>30.789616</c:v>
                </c:pt>
                <c:pt idx="209">
                  <c:v>33.618172</c:v>
                </c:pt>
                <c:pt idx="210">
                  <c:v>32.217942</c:v>
                </c:pt>
                <c:pt idx="211">
                  <c:v>32.735878</c:v>
                </c:pt>
                <c:pt idx="212">
                  <c:v>32.777096</c:v>
                </c:pt>
                <c:pt idx="213">
                  <c:v>32.430149</c:v>
                </c:pt>
                <c:pt idx="214">
                  <c:v>33.148959</c:v>
                </c:pt>
                <c:pt idx="215">
                  <c:v>33.175846</c:v>
                </c:pt>
                <c:pt idx="216">
                  <c:v>29.382578</c:v>
                </c:pt>
                <c:pt idx="217">
                  <c:v>31.155138</c:v>
                </c:pt>
                <c:pt idx="218">
                  <c:v>30.784553</c:v>
                </c:pt>
                <c:pt idx="219">
                  <c:v>33.175965</c:v>
                </c:pt>
                <c:pt idx="220">
                  <c:v>30.786718</c:v>
                </c:pt>
                <c:pt idx="221">
                  <c:v>31.494888</c:v>
                </c:pt>
                <c:pt idx="222">
                  <c:v>34.529337</c:v>
                </c:pt>
                <c:pt idx="223">
                  <c:v>33.785904</c:v>
                </c:pt>
                <c:pt idx="224">
                  <c:v>31.087483</c:v>
                </c:pt>
                <c:pt idx="225">
                  <c:v>30.769579</c:v>
                </c:pt>
                <c:pt idx="226">
                  <c:v>33.676289</c:v>
                </c:pt>
                <c:pt idx="227">
                  <c:v>32.558948</c:v>
                </c:pt>
                <c:pt idx="228">
                  <c:v>32.75221</c:v>
                </c:pt>
                <c:pt idx="229">
                  <c:v>31.303424</c:v>
                </c:pt>
                <c:pt idx="230">
                  <c:v>33.18478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5"/>
          <c:order val="6"/>
          <c:tx>
            <c:v>R growth &gt; 6%</c:v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combined!$M$2:$M$255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31.98224</c:v>
                </c:pt>
                <c:pt idx="232">
                  <c:v>32.303583</c:v>
                </c:pt>
                <c:pt idx="233">
                  <c:v>33.219095</c:v>
                </c:pt>
                <c:pt idx="234">
                  <c:v>30.703232</c:v>
                </c:pt>
                <c:pt idx="235">
                  <c:v>32.87058</c:v>
                </c:pt>
                <c:pt idx="236">
                  <c:v>31.706982</c:v>
                </c:pt>
                <c:pt idx="237">
                  <c:v>29.877886</c:v>
                </c:pt>
                <c:pt idx="238">
                  <c:v>33.170712</c:v>
                </c:pt>
                <c:pt idx="239">
                  <c:v>31.877105</c:v>
                </c:pt>
                <c:pt idx="240">
                  <c:v>32.238136</c:v>
                </c:pt>
                <c:pt idx="241">
                  <c:v>30.966878</c:v>
                </c:pt>
                <c:pt idx="242">
                  <c:v>33.591161</c:v>
                </c:pt>
                <c:pt idx="243">
                  <c:v>34.53046</c:v>
                </c:pt>
                <c:pt idx="244">
                  <c:v>32.740473</c:v>
                </c:pt>
                <c:pt idx="245">
                  <c:v>30.479472</c:v>
                </c:pt>
                <c:pt idx="246">
                  <c:v>28.907618</c:v>
                </c:pt>
                <c:pt idx="247">
                  <c:v>29.985877</c:v>
                </c:pt>
                <c:pt idx="248">
                  <c:v>31.951645</c:v>
                </c:pt>
                <c:pt idx="249">
                  <c:v>34.525172</c:v>
                </c:pt>
                <c:pt idx="250">
                  <c:v>30.883707</c:v>
                </c:pt>
                <c:pt idx="251">
                  <c:v>33.980404</c:v>
                </c:pt>
                <c:pt idx="252">
                  <c:v>31.835774</c:v>
                </c:pt>
                <c:pt idx="253">
                  <c:v>28.745217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2093139256"/>
        <c:axId val="2068998392"/>
      </c:bubbleChart>
      <c:valAx>
        <c:axId val="2093139256"/>
        <c:scaling>
          <c:orientation val="minMax"/>
          <c:max val="-93.0"/>
          <c:min val="-107.0"/>
        </c:scaling>
        <c:delete val="0"/>
        <c:axPos val="b"/>
        <c:title>
          <c:tx>
            <c:rich>
              <a:bodyPr anchor="t"/>
              <a:lstStyle/>
              <a:p>
                <a:pPr>
                  <a:defRPr/>
                </a:pPr>
                <a:r>
                  <a:rPr lang="en-US" sz="1100" b="0"/>
                  <a:t>Area of circle represents number of registered</a:t>
                </a:r>
                <a:r>
                  <a:rPr lang="en-US" sz="1100" b="0" baseline="0"/>
                  <a:t> voters in 2012</a:t>
                </a:r>
                <a:endParaRPr lang="en-US" sz="1100" b="0"/>
              </a:p>
            </c:rich>
          </c:tx>
          <c:layout>
            <c:manualLayout>
              <c:xMode val="edge"/>
              <c:yMode val="edge"/>
              <c:x val="0.0235655287737746"/>
              <c:y val="0.931111111111111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068998392"/>
        <c:crosses val="autoZero"/>
        <c:crossBetween val="midCat"/>
      </c:valAx>
      <c:valAx>
        <c:axId val="2068998392"/>
        <c:scaling>
          <c:orientation val="minMax"/>
          <c:max val="37.0"/>
          <c:min val="25.0"/>
        </c:scaling>
        <c:delete val="0"/>
        <c:axPos val="l"/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2093139256"/>
        <c:crosses val="autoZero"/>
        <c:crossBetween val="midCat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0191762129713295"/>
          <c:y val="0.654491688538932"/>
          <c:w val="0.169720003677565"/>
          <c:h val="0.260334062408866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bubbleChart>
        <c:varyColors val="0"/>
        <c:ser>
          <c:idx val="0"/>
          <c:order val="0"/>
          <c:tx>
            <c:v>Texas Counties: Population</c:v>
          </c:tx>
          <c:spPr>
            <a:ln w="28575">
              <a:noFill/>
            </a:ln>
          </c:spPr>
          <c:invertIfNegative val="0"/>
          <c:xVal>
            <c:numRef>
              <c:f>counties!$L$3:$L$256</c:f>
              <c:numCache>
                <c:formatCode>General</c:formatCode>
                <c:ptCount val="254"/>
                <c:pt idx="0">
                  <c:v>-95.661744</c:v>
                </c:pt>
                <c:pt idx="1">
                  <c:v>-102.640206</c:v>
                </c:pt>
                <c:pt idx="2">
                  <c:v>-94.611056</c:v>
                </c:pt>
                <c:pt idx="3">
                  <c:v>-96.97798299999999</c:v>
                </c:pt>
                <c:pt idx="4">
                  <c:v>-98.687267</c:v>
                </c:pt>
                <c:pt idx="5">
                  <c:v>-101.356636</c:v>
                </c:pt>
                <c:pt idx="6">
                  <c:v>-98.528187</c:v>
                </c:pt>
                <c:pt idx="7">
                  <c:v>-96.27017</c:v>
                </c:pt>
                <c:pt idx="8">
                  <c:v>-102.830345</c:v>
                </c:pt>
                <c:pt idx="9">
                  <c:v>-99.260682</c:v>
                </c:pt>
                <c:pt idx="10">
                  <c:v>-97.311859</c:v>
                </c:pt>
                <c:pt idx="11">
                  <c:v>-99.197228</c:v>
                </c:pt>
                <c:pt idx="12">
                  <c:v>-97.742586</c:v>
                </c:pt>
                <c:pt idx="13">
                  <c:v>-97.481921</c:v>
                </c:pt>
                <c:pt idx="14">
                  <c:v>-98.52014699999999</c:v>
                </c:pt>
                <c:pt idx="15">
                  <c:v>-98.39997700000001</c:v>
                </c:pt>
                <c:pt idx="16">
                  <c:v>-101.433033</c:v>
                </c:pt>
                <c:pt idx="17">
                  <c:v>-97.637632</c:v>
                </c:pt>
                <c:pt idx="18">
                  <c:v>-94.422375</c:v>
                </c:pt>
                <c:pt idx="19">
                  <c:v>-95.434647</c:v>
                </c:pt>
                <c:pt idx="20">
                  <c:v>-96.30238900000001</c:v>
                </c:pt>
                <c:pt idx="21">
                  <c:v>-103.252458</c:v>
                </c:pt>
                <c:pt idx="22">
                  <c:v>-101.205893</c:v>
                </c:pt>
                <c:pt idx="23">
                  <c:v>-98.215276</c:v>
                </c:pt>
                <c:pt idx="24">
                  <c:v>-98.99847</c:v>
                </c:pt>
                <c:pt idx="25">
                  <c:v>-96.622091</c:v>
                </c:pt>
                <c:pt idx="26">
                  <c:v>-98.201195</c:v>
                </c:pt>
                <c:pt idx="27">
                  <c:v>-97.631097</c:v>
                </c:pt>
                <c:pt idx="28">
                  <c:v>-96.5833</c:v>
                </c:pt>
                <c:pt idx="29">
                  <c:v>-99.372249</c:v>
                </c:pt>
                <c:pt idx="30">
                  <c:v>-97.47895800000001</c:v>
                </c:pt>
                <c:pt idx="31">
                  <c:v>-94.979085</c:v>
                </c:pt>
                <c:pt idx="32">
                  <c:v>-101.355356</c:v>
                </c:pt>
                <c:pt idx="33">
                  <c:v>-94.357579</c:v>
                </c:pt>
                <c:pt idx="34">
                  <c:v>-102.258786</c:v>
                </c:pt>
                <c:pt idx="35">
                  <c:v>-94.668875</c:v>
                </c:pt>
                <c:pt idx="36">
                  <c:v>-95.156504</c:v>
                </c:pt>
                <c:pt idx="37">
                  <c:v>-100.208336</c:v>
                </c:pt>
                <c:pt idx="38">
                  <c:v>-98.212918</c:v>
                </c:pt>
                <c:pt idx="39">
                  <c:v>-102.830449</c:v>
                </c:pt>
                <c:pt idx="40">
                  <c:v>-100.635236</c:v>
                </c:pt>
                <c:pt idx="41">
                  <c:v>-99.346622</c:v>
                </c:pt>
                <c:pt idx="42">
                  <c:v>-96.578153</c:v>
                </c:pt>
                <c:pt idx="43">
                  <c:v>-100.272135</c:v>
                </c:pt>
                <c:pt idx="44">
                  <c:v>-96.50838899999999</c:v>
                </c:pt>
                <c:pt idx="45">
                  <c:v>-98.255201</c:v>
                </c:pt>
                <c:pt idx="46">
                  <c:v>-98.549617</c:v>
                </c:pt>
                <c:pt idx="47">
                  <c:v>-99.863648</c:v>
                </c:pt>
                <c:pt idx="48">
                  <c:v>-97.21037200000001</c:v>
                </c:pt>
                <c:pt idx="49">
                  <c:v>-97.798022</c:v>
                </c:pt>
                <c:pt idx="50">
                  <c:v>-100.276442</c:v>
                </c:pt>
                <c:pt idx="51">
                  <c:v>-102.487774</c:v>
                </c:pt>
                <c:pt idx="52">
                  <c:v>-101.404211</c:v>
                </c:pt>
                <c:pt idx="53">
                  <c:v>-101.29871</c:v>
                </c:pt>
                <c:pt idx="54">
                  <c:v>-104.526945</c:v>
                </c:pt>
                <c:pt idx="55">
                  <c:v>-102.59402</c:v>
                </c:pt>
                <c:pt idx="56">
                  <c:v>-96.778424</c:v>
                </c:pt>
                <c:pt idx="57">
                  <c:v>-101.947322</c:v>
                </c:pt>
                <c:pt idx="58">
                  <c:v>-102.607564</c:v>
                </c:pt>
                <c:pt idx="59">
                  <c:v>-95.67335</c:v>
                </c:pt>
                <c:pt idx="60">
                  <c:v>-97.119046</c:v>
                </c:pt>
                <c:pt idx="61">
                  <c:v>-97.361656</c:v>
                </c:pt>
                <c:pt idx="62">
                  <c:v>-100.786095</c:v>
                </c:pt>
                <c:pt idx="63">
                  <c:v>-99.765871</c:v>
                </c:pt>
                <c:pt idx="64">
                  <c:v>-100.815846</c:v>
                </c:pt>
                <c:pt idx="65">
                  <c:v>-98.497393</c:v>
                </c:pt>
                <c:pt idx="66">
                  <c:v>-98.83656</c:v>
                </c:pt>
                <c:pt idx="67">
                  <c:v>-102.542507</c:v>
                </c:pt>
                <c:pt idx="68">
                  <c:v>-100.307373</c:v>
                </c:pt>
                <c:pt idx="69">
                  <c:v>-96.79833600000001</c:v>
                </c:pt>
                <c:pt idx="70">
                  <c:v>-106.24139</c:v>
                </c:pt>
                <c:pt idx="71">
                  <c:v>-98.22237699999999</c:v>
                </c:pt>
                <c:pt idx="72">
                  <c:v>-96.934127</c:v>
                </c:pt>
                <c:pt idx="73">
                  <c:v>-96.10498800000001</c:v>
                </c:pt>
                <c:pt idx="74">
                  <c:v>-96.921231</c:v>
                </c:pt>
                <c:pt idx="75">
                  <c:v>-100.40312</c:v>
                </c:pt>
                <c:pt idx="76">
                  <c:v>-101.303274</c:v>
                </c:pt>
                <c:pt idx="77">
                  <c:v>-99.777427</c:v>
                </c:pt>
                <c:pt idx="78">
                  <c:v>-95.771015</c:v>
                </c:pt>
                <c:pt idx="79">
                  <c:v>-95.219066</c:v>
                </c:pt>
                <c:pt idx="80">
                  <c:v>-96.144237</c:v>
                </c:pt>
                <c:pt idx="81">
                  <c:v>-99.108788</c:v>
                </c:pt>
                <c:pt idx="82">
                  <c:v>-102.631561</c:v>
                </c:pt>
                <c:pt idx="83">
                  <c:v>-94.894865</c:v>
                </c:pt>
                <c:pt idx="84">
                  <c:v>-101.301134</c:v>
                </c:pt>
                <c:pt idx="85">
                  <c:v>-98.942106</c:v>
                </c:pt>
                <c:pt idx="86">
                  <c:v>-101.528971</c:v>
                </c:pt>
                <c:pt idx="87">
                  <c:v>-97.430415</c:v>
                </c:pt>
                <c:pt idx="88">
                  <c:v>-97.477738</c:v>
                </c:pt>
                <c:pt idx="89">
                  <c:v>-100.812374</c:v>
                </c:pt>
                <c:pt idx="90">
                  <c:v>-96.67569899999999</c:v>
                </c:pt>
                <c:pt idx="91">
                  <c:v>-94.816276</c:v>
                </c:pt>
                <c:pt idx="92">
                  <c:v>-95.98808200000001</c:v>
                </c:pt>
                <c:pt idx="93">
                  <c:v>-97.949027</c:v>
                </c:pt>
                <c:pt idx="94">
                  <c:v>-101.822888</c:v>
                </c:pt>
                <c:pt idx="95">
                  <c:v>-100.576343</c:v>
                </c:pt>
                <c:pt idx="96">
                  <c:v>-98.111794</c:v>
                </c:pt>
                <c:pt idx="97">
                  <c:v>-101.35693</c:v>
                </c:pt>
                <c:pt idx="98">
                  <c:v>-99.745697</c:v>
                </c:pt>
                <c:pt idx="99">
                  <c:v>-94.39314899999999</c:v>
                </c:pt>
                <c:pt idx="100">
                  <c:v>-95.39303700000001</c:v>
                </c:pt>
                <c:pt idx="101">
                  <c:v>-94.374425</c:v>
                </c:pt>
                <c:pt idx="102">
                  <c:v>-102.610047</c:v>
                </c:pt>
                <c:pt idx="103">
                  <c:v>-99.730773</c:v>
                </c:pt>
                <c:pt idx="104">
                  <c:v>-98.029267</c:v>
                </c:pt>
                <c:pt idx="105">
                  <c:v>-100.284807</c:v>
                </c:pt>
                <c:pt idx="106">
                  <c:v>-95.853418</c:v>
                </c:pt>
                <c:pt idx="107">
                  <c:v>-98.18098999999999</c:v>
                </c:pt>
                <c:pt idx="108">
                  <c:v>-97.129886</c:v>
                </c:pt>
                <c:pt idx="109">
                  <c:v>-102.343398</c:v>
                </c:pt>
                <c:pt idx="110">
                  <c:v>-97.831677</c:v>
                </c:pt>
                <c:pt idx="111">
                  <c:v>-95.565194</c:v>
                </c:pt>
                <c:pt idx="112">
                  <c:v>-95.4216</c:v>
                </c:pt>
                <c:pt idx="113">
                  <c:v>-101.43853</c:v>
                </c:pt>
                <c:pt idx="114">
                  <c:v>-105.377549</c:v>
                </c:pt>
                <c:pt idx="115">
                  <c:v>-96.08380699999999</c:v>
                </c:pt>
                <c:pt idx="116">
                  <c:v>-101.362746</c:v>
                </c:pt>
                <c:pt idx="117">
                  <c:v>-100.981304</c:v>
                </c:pt>
                <c:pt idx="118">
                  <c:v>-98.171902</c:v>
                </c:pt>
                <c:pt idx="119">
                  <c:v>-96.58908</c:v>
                </c:pt>
                <c:pt idx="120">
                  <c:v>-94.022294</c:v>
                </c:pt>
                <c:pt idx="121">
                  <c:v>-104.18786</c:v>
                </c:pt>
                <c:pt idx="122">
                  <c:v>-94.149331</c:v>
                </c:pt>
                <c:pt idx="123">
                  <c:v>-98.700127</c:v>
                </c:pt>
                <c:pt idx="124">
                  <c:v>-98.090814</c:v>
                </c:pt>
                <c:pt idx="125">
                  <c:v>-97.364823</c:v>
                </c:pt>
                <c:pt idx="126">
                  <c:v>-99.87443</c:v>
                </c:pt>
                <c:pt idx="127">
                  <c:v>-97.860767</c:v>
                </c:pt>
                <c:pt idx="128">
                  <c:v>-96.28837799999999</c:v>
                </c:pt>
                <c:pt idx="129">
                  <c:v>-98.711094</c:v>
                </c:pt>
                <c:pt idx="130">
                  <c:v>-97.591233</c:v>
                </c:pt>
                <c:pt idx="131">
                  <c:v>-100.76972</c:v>
                </c:pt>
                <c:pt idx="132">
                  <c:v>-99.351968</c:v>
                </c:pt>
                <c:pt idx="133">
                  <c:v>-99.746396</c:v>
                </c:pt>
                <c:pt idx="134">
                  <c:v>-100.250548</c:v>
                </c:pt>
                <c:pt idx="135">
                  <c:v>-100.4177</c:v>
                </c:pt>
                <c:pt idx="136">
                  <c:v>-97.66062</c:v>
                </c:pt>
                <c:pt idx="137">
                  <c:v>-99.747112</c:v>
                </c:pt>
                <c:pt idx="138">
                  <c:v>-95.570348</c:v>
                </c:pt>
                <c:pt idx="139">
                  <c:v>-102.348018</c:v>
                </c:pt>
                <c:pt idx="140">
                  <c:v>-98.240889</c:v>
                </c:pt>
                <c:pt idx="141">
                  <c:v>-99.096774</c:v>
                </c:pt>
                <c:pt idx="142">
                  <c:v>-96.923633</c:v>
                </c:pt>
                <c:pt idx="143">
                  <c:v>-96.976365</c:v>
                </c:pt>
                <c:pt idx="144">
                  <c:v>-95.995622</c:v>
                </c:pt>
                <c:pt idx="145">
                  <c:v>-94.822682</c:v>
                </c:pt>
                <c:pt idx="146">
                  <c:v>-96.593623</c:v>
                </c:pt>
                <c:pt idx="147">
                  <c:v>-100.272683</c:v>
                </c:pt>
                <c:pt idx="148">
                  <c:v>-98.12696099999999</c:v>
                </c:pt>
                <c:pt idx="149">
                  <c:v>-98.68469</c:v>
                </c:pt>
                <c:pt idx="150">
                  <c:v>-103.561229</c:v>
                </c:pt>
                <c:pt idx="151">
                  <c:v>-101.819944</c:v>
                </c:pt>
                <c:pt idx="152">
                  <c:v>-101.818493</c:v>
                </c:pt>
                <c:pt idx="153">
                  <c:v>-99.35985599999999</c:v>
                </c:pt>
                <c:pt idx="154">
                  <c:v>-97.201472</c:v>
                </c:pt>
                <c:pt idx="155">
                  <c:v>-98.578853</c:v>
                </c:pt>
                <c:pt idx="156">
                  <c:v>-95.93037200000001</c:v>
                </c:pt>
                <c:pt idx="157">
                  <c:v>-94.357673</c:v>
                </c:pt>
                <c:pt idx="158">
                  <c:v>-101.961836</c:v>
                </c:pt>
                <c:pt idx="159">
                  <c:v>-99.237608</c:v>
                </c:pt>
                <c:pt idx="160">
                  <c:v>-95.997755</c:v>
                </c:pt>
                <c:pt idx="161">
                  <c:v>-100.311368</c:v>
                </c:pt>
                <c:pt idx="162">
                  <c:v>-99.111085</c:v>
                </c:pt>
                <c:pt idx="163">
                  <c:v>-99.85493599999999</c:v>
                </c:pt>
                <c:pt idx="164">
                  <c:v>-102.024326</c:v>
                </c:pt>
                <c:pt idx="165">
                  <c:v>-96.984395</c:v>
                </c:pt>
                <c:pt idx="166">
                  <c:v>-98.594623</c:v>
                </c:pt>
                <c:pt idx="167">
                  <c:v>-100.92458</c:v>
                </c:pt>
                <c:pt idx="168">
                  <c:v>-97.72474699999999</c:v>
                </c:pt>
                <c:pt idx="169">
                  <c:v>-95.503523</c:v>
                </c:pt>
                <c:pt idx="170">
                  <c:v>-101.890502</c:v>
                </c:pt>
                <c:pt idx="171">
                  <c:v>-94.731265</c:v>
                </c:pt>
                <c:pt idx="172">
                  <c:v>-100.793696</c:v>
                </c:pt>
                <c:pt idx="173">
                  <c:v>-94.62025</c:v>
                </c:pt>
                <c:pt idx="174">
                  <c:v>-96.47690799999999</c:v>
                </c:pt>
                <c:pt idx="175">
                  <c:v>-93.73925</c:v>
                </c:pt>
                <c:pt idx="176">
                  <c:v>-100.418108</c:v>
                </c:pt>
                <c:pt idx="177">
                  <c:v>-97.521643</c:v>
                </c:pt>
                <c:pt idx="178">
                  <c:v>-100.815864</c:v>
                </c:pt>
                <c:pt idx="179">
                  <c:v>-102.59762</c:v>
                </c:pt>
                <c:pt idx="180">
                  <c:v>-93.89335800000001</c:v>
                </c:pt>
                <c:pt idx="181">
                  <c:v>-98.317974</c:v>
                </c:pt>
                <c:pt idx="182">
                  <c:v>-94.305156</c:v>
                </c:pt>
                <c:pt idx="183">
                  <c:v>-97.805905</c:v>
                </c:pt>
                <c:pt idx="184">
                  <c:v>-102.784853</c:v>
                </c:pt>
                <c:pt idx="185">
                  <c:v>-102.71986</c:v>
                </c:pt>
                <c:pt idx="186">
                  <c:v>-94.837338</c:v>
                </c:pt>
                <c:pt idx="187">
                  <c:v>-101.893804</c:v>
                </c:pt>
                <c:pt idx="188">
                  <c:v>-104.261619</c:v>
                </c:pt>
                <c:pt idx="189">
                  <c:v>-95.79544</c:v>
                </c:pt>
                <c:pt idx="190">
                  <c:v>-101.895547</c:v>
                </c:pt>
                <c:pt idx="191">
                  <c:v>-101.513901</c:v>
                </c:pt>
                <c:pt idx="192">
                  <c:v>-99.80530299999999</c:v>
                </c:pt>
                <c:pt idx="193">
                  <c:v>-95.048429</c:v>
                </c:pt>
                <c:pt idx="194">
                  <c:v>-103.712706</c:v>
                </c:pt>
                <c:pt idx="195">
                  <c:v>-97.160479</c:v>
                </c:pt>
                <c:pt idx="196">
                  <c:v>-100.807555</c:v>
                </c:pt>
                <c:pt idx="197">
                  <c:v>-96.514941</c:v>
                </c:pt>
                <c:pt idx="198">
                  <c:v>-96.407501</c:v>
                </c:pt>
                <c:pt idx="199">
                  <c:v>-99.967856</c:v>
                </c:pt>
                <c:pt idx="200">
                  <c:v>-94.756382</c:v>
                </c:pt>
                <c:pt idx="201">
                  <c:v>-93.851913</c:v>
                </c:pt>
                <c:pt idx="202">
                  <c:v>-94.16318</c:v>
                </c:pt>
                <c:pt idx="203">
                  <c:v>-95.162852</c:v>
                </c:pt>
                <c:pt idx="204">
                  <c:v>-97.517165</c:v>
                </c:pt>
                <c:pt idx="205">
                  <c:v>-98.819292</c:v>
                </c:pt>
                <c:pt idx="206">
                  <c:v>-100.527216</c:v>
                </c:pt>
                <c:pt idx="207">
                  <c:v>-100.913399</c:v>
                </c:pt>
                <c:pt idx="208">
                  <c:v>-99.347045</c:v>
                </c:pt>
                <c:pt idx="209">
                  <c:v>-94.142565</c:v>
                </c:pt>
                <c:pt idx="210">
                  <c:v>-101.894716</c:v>
                </c:pt>
                <c:pt idx="211">
                  <c:v>-95.26963</c:v>
                </c:pt>
                <c:pt idx="212">
                  <c:v>-97.769211</c:v>
                </c:pt>
                <c:pt idx="213">
                  <c:v>-98.71580299999999</c:v>
                </c:pt>
                <c:pt idx="214">
                  <c:v>-98.840081</c:v>
                </c:pt>
                <c:pt idx="215">
                  <c:v>-101.054911</c:v>
                </c:pt>
                <c:pt idx="216">
                  <c:v>-100.253807</c:v>
                </c:pt>
                <c:pt idx="217">
                  <c:v>-100.505395</c:v>
                </c:pt>
                <c:pt idx="218">
                  <c:v>-101.732852</c:v>
                </c:pt>
                <c:pt idx="219">
                  <c:v>-97.291291</c:v>
                </c:pt>
                <c:pt idx="220">
                  <c:v>-99.89322</c:v>
                </c:pt>
                <c:pt idx="221">
                  <c:v>-102.072539</c:v>
                </c:pt>
                <c:pt idx="222">
                  <c:v>-102.339284</c:v>
                </c:pt>
                <c:pt idx="223">
                  <c:v>-99.206137</c:v>
                </c:pt>
                <c:pt idx="224">
                  <c:v>-94.966783</c:v>
                </c:pt>
                <c:pt idx="225">
                  <c:v>-100.461355</c:v>
                </c:pt>
                <c:pt idx="226">
                  <c:v>-97.69127</c:v>
                </c:pt>
                <c:pt idx="227">
                  <c:v>-95.153291</c:v>
                </c:pt>
                <c:pt idx="228">
                  <c:v>-94.37944899999999</c:v>
                </c:pt>
                <c:pt idx="229">
                  <c:v>-94.941649</c:v>
                </c:pt>
                <c:pt idx="230">
                  <c:v>-102.042013</c:v>
                </c:pt>
                <c:pt idx="231">
                  <c:v>-99.761074</c:v>
                </c:pt>
                <c:pt idx="232">
                  <c:v>-101.146646</c:v>
                </c:pt>
                <c:pt idx="233">
                  <c:v>-95.83639100000001</c:v>
                </c:pt>
                <c:pt idx="234">
                  <c:v>-96.971198</c:v>
                </c:pt>
                <c:pt idx="235">
                  <c:v>-95.56988800000001</c:v>
                </c:pt>
                <c:pt idx="236">
                  <c:v>-95.982102</c:v>
                </c:pt>
                <c:pt idx="237">
                  <c:v>-103.105113</c:v>
                </c:pt>
                <c:pt idx="238">
                  <c:v>-96.410272</c:v>
                </c:pt>
                <c:pt idx="239">
                  <c:v>-99.326641</c:v>
                </c:pt>
                <c:pt idx="240">
                  <c:v>-96.229674</c:v>
                </c:pt>
                <c:pt idx="241">
                  <c:v>-100.253107</c:v>
                </c:pt>
                <c:pt idx="242">
                  <c:v>-98.716851</c:v>
                </c:pt>
                <c:pt idx="243">
                  <c:v>-99.24244</c:v>
                </c:pt>
                <c:pt idx="244">
                  <c:v>-97.584223</c:v>
                </c:pt>
                <c:pt idx="245">
                  <c:v>-97.605069</c:v>
                </c:pt>
                <c:pt idx="246">
                  <c:v>-98.085899</c:v>
                </c:pt>
                <c:pt idx="247">
                  <c:v>-103.055986</c:v>
                </c:pt>
                <c:pt idx="248">
                  <c:v>-97.653997</c:v>
                </c:pt>
                <c:pt idx="249">
                  <c:v>-95.382166</c:v>
                </c:pt>
                <c:pt idx="250">
                  <c:v>-102.823771</c:v>
                </c:pt>
                <c:pt idx="251">
                  <c:v>-98.67826700000001</c:v>
                </c:pt>
                <c:pt idx="252">
                  <c:v>-99.182603</c:v>
                </c:pt>
                <c:pt idx="253">
                  <c:v>-99.75983</c:v>
                </c:pt>
              </c:numCache>
            </c:numRef>
          </c:xVal>
          <c:yVal>
            <c:numRef>
              <c:f>counties!$K$3:$K$256</c:f>
              <c:numCache>
                <c:formatCode>General</c:formatCode>
                <c:ptCount val="254"/>
                <c:pt idx="0">
                  <c:v>31.841266</c:v>
                </c:pt>
                <c:pt idx="1">
                  <c:v>32.312258</c:v>
                </c:pt>
                <c:pt idx="2">
                  <c:v>31.251951</c:v>
                </c:pt>
                <c:pt idx="3">
                  <c:v>28.104225</c:v>
                </c:pt>
                <c:pt idx="4">
                  <c:v>33.616305</c:v>
                </c:pt>
                <c:pt idx="5">
                  <c:v>34.964179</c:v>
                </c:pt>
                <c:pt idx="6">
                  <c:v>28.894296</c:v>
                </c:pt>
                <c:pt idx="7">
                  <c:v>29.891901</c:v>
                </c:pt>
                <c:pt idx="8">
                  <c:v>34.067521</c:v>
                </c:pt>
                <c:pt idx="9">
                  <c:v>29.755748</c:v>
                </c:pt>
                <c:pt idx="10">
                  <c:v>30.103128</c:v>
                </c:pt>
                <c:pt idx="11">
                  <c:v>33.618172</c:v>
                </c:pt>
                <c:pt idx="12">
                  <c:v>28.416077</c:v>
                </c:pt>
                <c:pt idx="13">
                  <c:v>31.04211</c:v>
                </c:pt>
                <c:pt idx="14">
                  <c:v>29.448671</c:v>
                </c:pt>
                <c:pt idx="15">
                  <c:v>30.265605</c:v>
                </c:pt>
                <c:pt idx="16">
                  <c:v>32.744062</c:v>
                </c:pt>
                <c:pt idx="17">
                  <c:v>31.900764</c:v>
                </c:pt>
                <c:pt idx="18">
                  <c:v>33.446051</c:v>
                </c:pt>
                <c:pt idx="19">
                  <c:v>29.167817</c:v>
                </c:pt>
                <c:pt idx="20">
                  <c:v>30.656725</c:v>
                </c:pt>
                <c:pt idx="21">
                  <c:v>29.808997</c:v>
                </c:pt>
                <c:pt idx="22">
                  <c:v>34.525172</c:v>
                </c:pt>
                <c:pt idx="23">
                  <c:v>27.034994</c:v>
                </c:pt>
                <c:pt idx="24">
                  <c:v>31.764103</c:v>
                </c:pt>
                <c:pt idx="25">
                  <c:v>30.493487</c:v>
                </c:pt>
                <c:pt idx="26">
                  <c:v>30.789616</c:v>
                </c:pt>
                <c:pt idx="27">
                  <c:v>29.840422</c:v>
                </c:pt>
                <c:pt idx="28">
                  <c:v>28.445366</c:v>
                </c:pt>
                <c:pt idx="29">
                  <c:v>32.29315</c:v>
                </c:pt>
                <c:pt idx="30">
                  <c:v>26.102923</c:v>
                </c:pt>
                <c:pt idx="31">
                  <c:v>32.974581</c:v>
                </c:pt>
                <c:pt idx="32">
                  <c:v>35.405496</c:v>
                </c:pt>
                <c:pt idx="33">
                  <c:v>33.083698</c:v>
                </c:pt>
                <c:pt idx="34">
                  <c:v>34.533621</c:v>
                </c:pt>
                <c:pt idx="35">
                  <c:v>29.703933</c:v>
                </c:pt>
                <c:pt idx="36">
                  <c:v>31.843859</c:v>
                </c:pt>
                <c:pt idx="37">
                  <c:v>34.529337</c:v>
                </c:pt>
                <c:pt idx="38">
                  <c:v>33.785904</c:v>
                </c:pt>
                <c:pt idx="39">
                  <c:v>33.60844</c:v>
                </c:pt>
                <c:pt idx="40">
                  <c:v>31.877105</c:v>
                </c:pt>
                <c:pt idx="41">
                  <c:v>31.914205</c:v>
                </c:pt>
                <c:pt idx="42">
                  <c:v>33.193885</c:v>
                </c:pt>
                <c:pt idx="43">
                  <c:v>34.963358</c:v>
                </c:pt>
                <c:pt idx="44">
                  <c:v>29.595908</c:v>
                </c:pt>
                <c:pt idx="45">
                  <c:v>29.803019</c:v>
                </c:pt>
                <c:pt idx="46">
                  <c:v>31.951645</c:v>
                </c:pt>
                <c:pt idx="47">
                  <c:v>31.318865</c:v>
                </c:pt>
                <c:pt idx="48">
                  <c:v>33.639169</c:v>
                </c:pt>
                <c:pt idx="49">
                  <c:v>31.391177</c:v>
                </c:pt>
                <c:pt idx="50">
                  <c:v>34.091906</c:v>
                </c:pt>
                <c:pt idx="51">
                  <c:v>31.422796</c:v>
                </c:pt>
                <c:pt idx="52">
                  <c:v>30.717532</c:v>
                </c:pt>
                <c:pt idx="53">
                  <c:v>33.609144</c:v>
                </c:pt>
                <c:pt idx="54">
                  <c:v>31.445908</c:v>
                </c:pt>
                <c:pt idx="55">
                  <c:v>36.28637</c:v>
                </c:pt>
                <c:pt idx="56">
                  <c:v>32.766987</c:v>
                </c:pt>
                <c:pt idx="57">
                  <c:v>32.741934</c:v>
                </c:pt>
                <c:pt idx="58">
                  <c:v>34.940766</c:v>
                </c:pt>
                <c:pt idx="59">
                  <c:v>33.385933</c:v>
                </c:pt>
                <c:pt idx="60">
                  <c:v>33.205005</c:v>
                </c:pt>
                <c:pt idx="61">
                  <c:v>29.082342</c:v>
                </c:pt>
                <c:pt idx="62">
                  <c:v>33.614666</c:v>
                </c:pt>
                <c:pt idx="63">
                  <c:v>28.423587</c:v>
                </c:pt>
                <c:pt idx="64">
                  <c:v>34.955036</c:v>
                </c:pt>
                <c:pt idx="65">
                  <c:v>27.681123</c:v>
                </c:pt>
                <c:pt idx="66">
                  <c:v>32.324645</c:v>
                </c:pt>
                <c:pt idx="67">
                  <c:v>31.865301</c:v>
                </c:pt>
                <c:pt idx="68">
                  <c:v>29.985877</c:v>
                </c:pt>
                <c:pt idx="69">
                  <c:v>32.347279</c:v>
                </c:pt>
                <c:pt idx="70">
                  <c:v>31.766403</c:v>
                </c:pt>
                <c:pt idx="71">
                  <c:v>32.238136</c:v>
                </c:pt>
                <c:pt idx="72">
                  <c:v>31.25193</c:v>
                </c:pt>
                <c:pt idx="73">
                  <c:v>33.591161</c:v>
                </c:pt>
                <c:pt idx="74">
                  <c:v>29.877886</c:v>
                </c:pt>
                <c:pt idx="75">
                  <c:v>32.740473</c:v>
                </c:pt>
                <c:pt idx="76">
                  <c:v>34.07373</c:v>
                </c:pt>
                <c:pt idx="77">
                  <c:v>33.980404</c:v>
                </c:pt>
                <c:pt idx="78">
                  <c:v>29.526602</c:v>
                </c:pt>
                <c:pt idx="79">
                  <c:v>33.175846</c:v>
                </c:pt>
                <c:pt idx="80">
                  <c:v>31.701654</c:v>
                </c:pt>
                <c:pt idx="81">
                  <c:v>28.869334</c:v>
                </c:pt>
                <c:pt idx="82">
                  <c:v>32.743942</c:v>
                </c:pt>
                <c:pt idx="83">
                  <c:v>29.228706</c:v>
                </c:pt>
                <c:pt idx="84">
                  <c:v>33.183792</c:v>
                </c:pt>
                <c:pt idx="85">
                  <c:v>30.32639</c:v>
                </c:pt>
                <c:pt idx="86">
                  <c:v>31.868591</c:v>
                </c:pt>
                <c:pt idx="87">
                  <c:v>28.6607</c:v>
                </c:pt>
                <c:pt idx="88">
                  <c:v>29.468704</c:v>
                </c:pt>
                <c:pt idx="89">
                  <c:v>35.402542</c:v>
                </c:pt>
                <c:pt idx="90">
                  <c:v>33.624508</c:v>
                </c:pt>
                <c:pt idx="91">
                  <c:v>32.486397</c:v>
                </c:pt>
                <c:pt idx="92">
                  <c:v>30.543231</c:v>
                </c:pt>
                <c:pt idx="93">
                  <c:v>29.583208</c:v>
                </c:pt>
                <c:pt idx="94">
                  <c:v>34.068436</c:v>
                </c:pt>
                <c:pt idx="95">
                  <c:v>34.453189</c:v>
                </c:pt>
                <c:pt idx="96">
                  <c:v>31.706982</c:v>
                </c:pt>
                <c:pt idx="97">
                  <c:v>36.272847</c:v>
                </c:pt>
                <c:pt idx="98">
                  <c:v>34.289904</c:v>
                </c:pt>
                <c:pt idx="99">
                  <c:v>30.329612</c:v>
                </c:pt>
                <c:pt idx="100">
                  <c:v>29.857273</c:v>
                </c:pt>
                <c:pt idx="101">
                  <c:v>32.547993</c:v>
                </c:pt>
                <c:pt idx="102">
                  <c:v>35.840244</c:v>
                </c:pt>
                <c:pt idx="103">
                  <c:v>33.175965</c:v>
                </c:pt>
                <c:pt idx="104">
                  <c:v>30.061225</c:v>
                </c:pt>
                <c:pt idx="105">
                  <c:v>35.816237</c:v>
                </c:pt>
                <c:pt idx="106">
                  <c:v>32.211633</c:v>
                </c:pt>
                <c:pt idx="107">
                  <c:v>26.396384</c:v>
                </c:pt>
                <c:pt idx="108">
                  <c:v>31.98224</c:v>
                </c:pt>
                <c:pt idx="109">
                  <c:v>33.605932</c:v>
                </c:pt>
                <c:pt idx="110">
                  <c:v>32.430149</c:v>
                </c:pt>
                <c:pt idx="111">
                  <c:v>33.148959</c:v>
                </c:pt>
                <c:pt idx="112">
                  <c:v>31.323036</c:v>
                </c:pt>
                <c:pt idx="113">
                  <c:v>32.303583</c:v>
                </c:pt>
                <c:pt idx="114">
                  <c:v>31.450868</c:v>
                </c:pt>
                <c:pt idx="115">
                  <c:v>33.123438</c:v>
                </c:pt>
                <c:pt idx="116">
                  <c:v>35.837047</c:v>
                </c:pt>
                <c:pt idx="117">
                  <c:v>31.303424</c:v>
                </c:pt>
                <c:pt idx="118">
                  <c:v>33.232277</c:v>
                </c:pt>
                <c:pt idx="119">
                  <c:v>28.959802</c:v>
                </c:pt>
                <c:pt idx="120">
                  <c:v>30.752932</c:v>
                </c:pt>
                <c:pt idx="121">
                  <c:v>30.617087</c:v>
                </c:pt>
                <c:pt idx="122">
                  <c:v>29.854</c:v>
                </c:pt>
                <c:pt idx="123">
                  <c:v>27.041212</c:v>
                </c:pt>
                <c:pt idx="124">
                  <c:v>27.733516</c:v>
                </c:pt>
                <c:pt idx="125">
                  <c:v>32.379511</c:v>
                </c:pt>
                <c:pt idx="126">
                  <c:v>32.743709</c:v>
                </c:pt>
                <c:pt idx="127">
                  <c:v>28.907618</c:v>
                </c:pt>
                <c:pt idx="128">
                  <c:v>32.598944</c:v>
                </c:pt>
                <c:pt idx="129">
                  <c:v>29.944524</c:v>
                </c:pt>
                <c:pt idx="130">
                  <c:v>26.890232</c:v>
                </c:pt>
                <c:pt idx="131">
                  <c:v>33.18478</c:v>
                </c:pt>
                <c:pt idx="132">
                  <c:v>30.053928</c:v>
                </c:pt>
                <c:pt idx="133">
                  <c:v>30.479472</c:v>
                </c:pt>
                <c:pt idx="134">
                  <c:v>33.614159</c:v>
                </c:pt>
                <c:pt idx="135">
                  <c:v>29.347086</c:v>
                </c:pt>
                <c:pt idx="136">
                  <c:v>27.438735</c:v>
                </c:pt>
                <c:pt idx="137">
                  <c:v>33.616657</c:v>
                </c:pt>
                <c:pt idx="138">
                  <c:v>33.667263</c:v>
                </c:pt>
                <c:pt idx="139">
                  <c:v>34.068861</c:v>
                </c:pt>
                <c:pt idx="140">
                  <c:v>31.196731</c:v>
                </c:pt>
                <c:pt idx="141">
                  <c:v>28.351098</c:v>
                </c:pt>
                <c:pt idx="142">
                  <c:v>29.382578</c:v>
                </c:pt>
                <c:pt idx="143">
                  <c:v>30.321105</c:v>
                </c:pt>
                <c:pt idx="144">
                  <c:v>31.300493</c:v>
                </c:pt>
                <c:pt idx="145">
                  <c:v>30.162189</c:v>
                </c:pt>
                <c:pt idx="146">
                  <c:v>31.547543</c:v>
                </c:pt>
                <c:pt idx="147">
                  <c:v>36.2802</c:v>
                </c:pt>
                <c:pt idx="148">
                  <c:v>28.351535</c:v>
                </c:pt>
                <c:pt idx="149">
                  <c:v>30.707584</c:v>
                </c:pt>
                <c:pt idx="150">
                  <c:v>31.844936</c:v>
                </c:pt>
                <c:pt idx="151">
                  <c:v>33.611469</c:v>
                </c:pt>
                <c:pt idx="152">
                  <c:v>33.178412</c:v>
                </c:pt>
                <c:pt idx="153">
                  <c:v>31.205477</c:v>
                </c:pt>
                <c:pt idx="154">
                  <c:v>31.549493</c:v>
                </c:pt>
                <c:pt idx="155">
                  <c:v>28.384922</c:v>
                </c:pt>
                <c:pt idx="156">
                  <c:v>30.966878</c:v>
                </c:pt>
                <c:pt idx="157">
                  <c:v>32.797757</c:v>
                </c:pt>
                <c:pt idx="158">
                  <c:v>32.30983</c:v>
                </c:pt>
                <c:pt idx="159">
                  <c:v>30.703232</c:v>
                </c:pt>
                <c:pt idx="160">
                  <c:v>28.783341</c:v>
                </c:pt>
                <c:pt idx="161">
                  <c:v>28.745217</c:v>
                </c:pt>
                <c:pt idx="162">
                  <c:v>29.353661</c:v>
                </c:pt>
                <c:pt idx="163">
                  <c:v>30.883707</c:v>
                </c:pt>
                <c:pt idx="164">
                  <c:v>31.870896</c:v>
                </c:pt>
                <c:pt idx="165">
                  <c:v>30.791242</c:v>
                </c:pt>
                <c:pt idx="166">
                  <c:v>31.494888</c:v>
                </c:pt>
                <c:pt idx="167">
                  <c:v>32.303781</c:v>
                </c:pt>
                <c:pt idx="168">
                  <c:v>33.676289</c:v>
                </c:pt>
                <c:pt idx="169">
                  <c:v>30.302364</c:v>
                </c:pt>
                <c:pt idx="170">
                  <c:v>35.835676</c:v>
                </c:pt>
                <c:pt idx="171">
                  <c:v>33.116466</c:v>
                </c:pt>
                <c:pt idx="172">
                  <c:v>34.058383</c:v>
                </c:pt>
                <c:pt idx="173">
                  <c:v>31.62056</c:v>
                </c:pt>
                <c:pt idx="174">
                  <c:v>32.04845</c:v>
                </c:pt>
                <c:pt idx="175">
                  <c:v>30.786718</c:v>
                </c:pt>
                <c:pt idx="176">
                  <c:v>32.312338</c:v>
                </c:pt>
                <c:pt idx="177">
                  <c:v>27.739406</c:v>
                </c:pt>
                <c:pt idx="178">
                  <c:v>36.278744</c:v>
                </c:pt>
                <c:pt idx="179">
                  <c:v>35.401921</c:v>
                </c:pt>
                <c:pt idx="180">
                  <c:v>30.120918</c:v>
                </c:pt>
                <c:pt idx="181">
                  <c:v>32.75221</c:v>
                </c:pt>
                <c:pt idx="182">
                  <c:v>32.163978</c:v>
                </c:pt>
                <c:pt idx="183">
                  <c:v>32.777096</c:v>
                </c:pt>
                <c:pt idx="184">
                  <c:v>34.532163</c:v>
                </c:pt>
                <c:pt idx="185">
                  <c:v>30.770894</c:v>
                </c:pt>
                <c:pt idx="186">
                  <c:v>30.784553</c:v>
                </c:pt>
                <c:pt idx="187">
                  <c:v>35.398675</c:v>
                </c:pt>
                <c:pt idx="188">
                  <c:v>30.005891</c:v>
                </c:pt>
                <c:pt idx="189">
                  <c:v>32.87058</c:v>
                </c:pt>
                <c:pt idx="190">
                  <c:v>34.962529</c:v>
                </c:pt>
                <c:pt idx="191">
                  <c:v>31.372895</c:v>
                </c:pt>
                <c:pt idx="192">
                  <c:v>29.82303</c:v>
                </c:pt>
                <c:pt idx="193">
                  <c:v>33.619625</c:v>
                </c:pt>
                <c:pt idx="194">
                  <c:v>31.308366</c:v>
                </c:pt>
                <c:pt idx="195">
                  <c:v>28.312496</c:v>
                </c:pt>
                <c:pt idx="196">
                  <c:v>35.836216</c:v>
                </c:pt>
                <c:pt idx="197">
                  <c:v>31.025481</c:v>
                </c:pt>
                <c:pt idx="198">
                  <c:v>32.889216</c:v>
                </c:pt>
                <c:pt idx="199">
                  <c:v>31.833311</c:v>
                </c:pt>
                <c:pt idx="200">
                  <c:v>32.109423</c:v>
                </c:pt>
                <c:pt idx="201">
                  <c:v>31.3433</c:v>
                </c:pt>
                <c:pt idx="202">
                  <c:v>31.382449</c:v>
                </c:pt>
                <c:pt idx="203">
                  <c:v>30.574218</c:v>
                </c:pt>
                <c:pt idx="204">
                  <c:v>28.011782</c:v>
                </c:pt>
                <c:pt idx="205">
                  <c:v>31.155138</c:v>
                </c:pt>
                <c:pt idx="206">
                  <c:v>30.896233</c:v>
                </c:pt>
                <c:pt idx="207">
                  <c:v>32.744462</c:v>
                </c:pt>
                <c:pt idx="208">
                  <c:v>32.743788</c:v>
                </c:pt>
                <c:pt idx="209">
                  <c:v>31.790137</c:v>
                </c:pt>
                <c:pt idx="210">
                  <c:v>36.277628</c:v>
                </c:pt>
                <c:pt idx="211">
                  <c:v>32.377093</c:v>
                </c:pt>
                <c:pt idx="212">
                  <c:v>32.217942</c:v>
                </c:pt>
                <c:pt idx="213">
                  <c:v>26.546335</c:v>
                </c:pt>
                <c:pt idx="214">
                  <c:v>32.731531</c:v>
                </c:pt>
                <c:pt idx="215">
                  <c:v>31.835774</c:v>
                </c:pt>
                <c:pt idx="216">
                  <c:v>33.17958</c:v>
                </c:pt>
                <c:pt idx="217">
                  <c:v>30.517865</c:v>
                </c:pt>
                <c:pt idx="218">
                  <c:v>34.53046</c:v>
                </c:pt>
                <c:pt idx="219">
                  <c:v>32.77204</c:v>
                </c:pt>
                <c:pt idx="220">
                  <c:v>32.295684</c:v>
                </c:pt>
                <c:pt idx="221">
                  <c:v>30.232332</c:v>
                </c:pt>
                <c:pt idx="222">
                  <c:v>33.171229</c:v>
                </c:pt>
                <c:pt idx="223">
                  <c:v>33.170712</c:v>
                </c:pt>
                <c:pt idx="224">
                  <c:v>33.214599</c:v>
                </c:pt>
                <c:pt idx="225">
                  <c:v>31.401583</c:v>
                </c:pt>
                <c:pt idx="226">
                  <c:v>30.239513</c:v>
                </c:pt>
                <c:pt idx="227">
                  <c:v>31.087483</c:v>
                </c:pt>
                <c:pt idx="228">
                  <c:v>30.769579</c:v>
                </c:pt>
                <c:pt idx="229">
                  <c:v>32.735878</c:v>
                </c:pt>
                <c:pt idx="230">
                  <c:v>31.353849</c:v>
                </c:pt>
                <c:pt idx="231">
                  <c:v>29.35034</c:v>
                </c:pt>
                <c:pt idx="232">
                  <c:v>29.884961</c:v>
                </c:pt>
                <c:pt idx="233">
                  <c:v>32.558948</c:v>
                </c:pt>
                <c:pt idx="234">
                  <c:v>28.79637</c:v>
                </c:pt>
                <c:pt idx="235">
                  <c:v>30.74309</c:v>
                </c:pt>
                <c:pt idx="236">
                  <c:v>30.013578</c:v>
                </c:pt>
                <c:pt idx="237">
                  <c:v>31.513069</c:v>
                </c:pt>
                <c:pt idx="238">
                  <c:v>30.215075</c:v>
                </c:pt>
                <c:pt idx="239">
                  <c:v>27.770584</c:v>
                </c:pt>
                <c:pt idx="240">
                  <c:v>29.27848</c:v>
                </c:pt>
                <c:pt idx="241">
                  <c:v>35.392593</c:v>
                </c:pt>
                <c:pt idx="242">
                  <c:v>33.991103</c:v>
                </c:pt>
                <c:pt idx="243">
                  <c:v>34.08492</c:v>
                </c:pt>
                <c:pt idx="244">
                  <c:v>26.481092</c:v>
                </c:pt>
                <c:pt idx="245">
                  <c:v>30.64903</c:v>
                </c:pt>
                <c:pt idx="246">
                  <c:v>29.174303</c:v>
                </c:pt>
                <c:pt idx="247">
                  <c:v>31.831415</c:v>
                </c:pt>
                <c:pt idx="248">
                  <c:v>33.219095</c:v>
                </c:pt>
                <c:pt idx="249">
                  <c:v>32.783588</c:v>
                </c:pt>
                <c:pt idx="250">
                  <c:v>33.172397</c:v>
                </c:pt>
                <c:pt idx="251">
                  <c:v>33.158787</c:v>
                </c:pt>
                <c:pt idx="252">
                  <c:v>26.996981</c:v>
                </c:pt>
                <c:pt idx="253">
                  <c:v>28.864652</c:v>
                </c:pt>
              </c:numCache>
            </c:numRef>
          </c:yVal>
          <c:bubbleSize>
            <c:numRef>
              <c:f>counties!$E$3:$E$256</c:f>
              <c:numCache>
                <c:formatCode>General</c:formatCode>
                <c:ptCount val="254"/>
                <c:pt idx="0">
                  <c:v>58458.0</c:v>
                </c:pt>
                <c:pt idx="1">
                  <c:v>14786.0</c:v>
                </c:pt>
                <c:pt idx="2">
                  <c:v>86771.0</c:v>
                </c:pt>
                <c:pt idx="3">
                  <c:v>23158.0</c:v>
                </c:pt>
                <c:pt idx="4">
                  <c:v>9054.0</c:v>
                </c:pt>
                <c:pt idx="5">
                  <c:v>1901.0</c:v>
                </c:pt>
                <c:pt idx="6">
                  <c:v>44911.0</c:v>
                </c:pt>
                <c:pt idx="7">
                  <c:v>28417.0</c:v>
                </c:pt>
                <c:pt idx="8">
                  <c:v>7165.0</c:v>
                </c:pt>
                <c:pt idx="9">
                  <c:v>20485.0</c:v>
                </c:pt>
                <c:pt idx="10">
                  <c:v>74171.0</c:v>
                </c:pt>
                <c:pt idx="11">
                  <c:v>3726.0</c:v>
                </c:pt>
                <c:pt idx="12">
                  <c:v>31861.0</c:v>
                </c:pt>
                <c:pt idx="13">
                  <c:v>310235.0</c:v>
                </c:pt>
                <c:pt idx="14">
                  <c:v>1.714773E6</c:v>
                </c:pt>
                <c:pt idx="15">
                  <c:v>10497.0</c:v>
                </c:pt>
                <c:pt idx="16">
                  <c:v>641.0</c:v>
                </c:pt>
                <c:pt idx="17">
                  <c:v>18212.0</c:v>
                </c:pt>
                <c:pt idx="18">
                  <c:v>92565.0</c:v>
                </c:pt>
                <c:pt idx="19">
                  <c:v>313166.0</c:v>
                </c:pt>
                <c:pt idx="20">
                  <c:v>194851.0</c:v>
                </c:pt>
                <c:pt idx="21">
                  <c:v>9232.0</c:v>
                </c:pt>
                <c:pt idx="22">
                  <c:v>1637.0</c:v>
                </c:pt>
                <c:pt idx="23">
                  <c:v>7223.0</c:v>
                </c:pt>
                <c:pt idx="24">
                  <c:v>38106.0</c:v>
                </c:pt>
                <c:pt idx="25">
                  <c:v>17187.0</c:v>
                </c:pt>
                <c:pt idx="26">
                  <c:v>42750.0</c:v>
                </c:pt>
                <c:pt idx="27">
                  <c:v>38066.0</c:v>
                </c:pt>
                <c:pt idx="28">
                  <c:v>21381.0</c:v>
                </c:pt>
                <c:pt idx="29">
                  <c:v>13544.0</c:v>
                </c:pt>
                <c:pt idx="30">
                  <c:v>406220.0</c:v>
                </c:pt>
                <c:pt idx="31">
                  <c:v>12401.0</c:v>
                </c:pt>
                <c:pt idx="32">
                  <c:v>6182.0</c:v>
                </c:pt>
                <c:pt idx="33">
                  <c:v>30464.0</c:v>
                </c:pt>
                <c:pt idx="34">
                  <c:v>8062.0</c:v>
                </c:pt>
                <c:pt idx="35">
                  <c:v>35096.0</c:v>
                </c:pt>
                <c:pt idx="36">
                  <c:v>50845.0</c:v>
                </c:pt>
                <c:pt idx="37">
                  <c:v>7041.0</c:v>
                </c:pt>
                <c:pt idx="38">
                  <c:v>10752.0</c:v>
                </c:pt>
                <c:pt idx="39">
                  <c:v>3127.0</c:v>
                </c:pt>
                <c:pt idx="40">
                  <c:v>3320.0</c:v>
                </c:pt>
                <c:pt idx="41">
                  <c:v>8895.0</c:v>
                </c:pt>
                <c:pt idx="42">
                  <c:v>782341.0</c:v>
                </c:pt>
                <c:pt idx="43">
                  <c:v>3057.0</c:v>
                </c:pt>
                <c:pt idx="44">
                  <c:v>20874.0</c:v>
                </c:pt>
                <c:pt idx="45">
                  <c:v>108472.0</c:v>
                </c:pt>
                <c:pt idx="46">
                  <c:v>13974.0</c:v>
                </c:pt>
                <c:pt idx="47">
                  <c:v>4087.0</c:v>
                </c:pt>
                <c:pt idx="48">
                  <c:v>38437.0</c:v>
                </c:pt>
                <c:pt idx="49">
                  <c:v>75388.0</c:v>
                </c:pt>
                <c:pt idx="50">
                  <c:v>1505.0</c:v>
                </c:pt>
                <c:pt idx="51">
                  <c:v>4375.0</c:v>
                </c:pt>
                <c:pt idx="52">
                  <c:v>3719.0</c:v>
                </c:pt>
                <c:pt idx="53">
                  <c:v>6059.0</c:v>
                </c:pt>
                <c:pt idx="54">
                  <c:v>2398.0</c:v>
                </c:pt>
                <c:pt idx="55">
                  <c:v>6703.0</c:v>
                </c:pt>
                <c:pt idx="56">
                  <c:v>2.368139E6</c:v>
                </c:pt>
                <c:pt idx="57">
                  <c:v>13833.0</c:v>
                </c:pt>
                <c:pt idx="58">
                  <c:v>19372.0</c:v>
                </c:pt>
                <c:pt idx="59">
                  <c:v>5231.0</c:v>
                </c:pt>
                <c:pt idx="60">
                  <c:v>662614.0</c:v>
                </c:pt>
                <c:pt idx="61">
                  <c:v>20097.0</c:v>
                </c:pt>
                <c:pt idx="62">
                  <c:v>2444.0</c:v>
                </c:pt>
                <c:pt idx="63">
                  <c:v>9996.0</c:v>
                </c:pt>
                <c:pt idx="64">
                  <c:v>3677.0</c:v>
                </c:pt>
                <c:pt idx="65">
                  <c:v>11782.0</c:v>
                </c:pt>
                <c:pt idx="66">
                  <c:v>18583.0</c:v>
                </c:pt>
                <c:pt idx="67">
                  <c:v>137130.0</c:v>
                </c:pt>
                <c:pt idx="68">
                  <c:v>2002.0</c:v>
                </c:pt>
                <c:pt idx="69">
                  <c:v>149610.0</c:v>
                </c:pt>
                <c:pt idx="70">
                  <c:v>800647.0</c:v>
                </c:pt>
                <c:pt idx="71">
                  <c:v>37890.0</c:v>
                </c:pt>
                <c:pt idx="72">
                  <c:v>17866.0</c:v>
                </c:pt>
                <c:pt idx="73">
                  <c:v>33915.0</c:v>
                </c:pt>
                <c:pt idx="74">
                  <c:v>24554.0</c:v>
                </c:pt>
                <c:pt idx="75">
                  <c:v>3974.0</c:v>
                </c:pt>
                <c:pt idx="76">
                  <c:v>6446.0</c:v>
                </c:pt>
                <c:pt idx="77">
                  <c:v>1336.0</c:v>
                </c:pt>
                <c:pt idx="78">
                  <c:v>585375.0</c:v>
                </c:pt>
                <c:pt idx="79">
                  <c:v>10605.0</c:v>
                </c:pt>
                <c:pt idx="80">
                  <c:v>19816.0</c:v>
                </c:pt>
                <c:pt idx="81">
                  <c:v>17217.0</c:v>
                </c:pt>
                <c:pt idx="82">
                  <c:v>17526.0</c:v>
                </c:pt>
                <c:pt idx="83">
                  <c:v>291309.0</c:v>
                </c:pt>
                <c:pt idx="84">
                  <c:v>6461.0</c:v>
                </c:pt>
                <c:pt idx="85">
                  <c:v>24837.0</c:v>
                </c:pt>
                <c:pt idx="86">
                  <c:v>1226.0</c:v>
                </c:pt>
                <c:pt idx="87">
                  <c:v>7210.0</c:v>
                </c:pt>
                <c:pt idx="88">
                  <c:v>19807.0</c:v>
                </c:pt>
                <c:pt idx="89">
                  <c:v>22535.0</c:v>
                </c:pt>
                <c:pt idx="90">
                  <c:v>120877.0</c:v>
                </c:pt>
                <c:pt idx="91">
                  <c:v>121730.0</c:v>
                </c:pt>
                <c:pt idx="92">
                  <c:v>26604.0</c:v>
                </c:pt>
                <c:pt idx="93">
                  <c:v>131533.0</c:v>
                </c:pt>
                <c:pt idx="94">
                  <c:v>36273.0</c:v>
                </c:pt>
                <c:pt idx="95">
                  <c:v>3353.0</c:v>
                </c:pt>
                <c:pt idx="96">
                  <c:v>8517.0</c:v>
                </c:pt>
                <c:pt idx="97">
                  <c:v>5613.0</c:v>
                </c:pt>
                <c:pt idx="98">
                  <c:v>4139.0</c:v>
                </c:pt>
                <c:pt idx="99">
                  <c:v>54635.0</c:v>
                </c:pt>
                <c:pt idx="100">
                  <c:v>4.092459E6</c:v>
                </c:pt>
                <c:pt idx="101">
                  <c:v>65631.0</c:v>
                </c:pt>
                <c:pt idx="102">
                  <c:v>6062.0</c:v>
                </c:pt>
                <c:pt idx="103">
                  <c:v>5899.0</c:v>
                </c:pt>
                <c:pt idx="104">
                  <c:v>157107.0</c:v>
                </c:pt>
                <c:pt idx="105">
                  <c:v>3807.0</c:v>
                </c:pt>
                <c:pt idx="106">
                  <c:v>78532.0</c:v>
                </c:pt>
                <c:pt idx="107">
                  <c:v>774769.0</c:v>
                </c:pt>
                <c:pt idx="108">
                  <c:v>35089.0</c:v>
                </c:pt>
                <c:pt idx="109">
                  <c:v>22935.0</c:v>
                </c:pt>
                <c:pt idx="110">
                  <c:v>51182.0</c:v>
                </c:pt>
                <c:pt idx="111">
                  <c:v>35161.0</c:v>
                </c:pt>
                <c:pt idx="112">
                  <c:v>23732.0</c:v>
                </c:pt>
                <c:pt idx="113">
                  <c:v>35012.0</c:v>
                </c:pt>
                <c:pt idx="114">
                  <c:v>3476.0</c:v>
                </c:pt>
                <c:pt idx="115">
                  <c:v>86129.0</c:v>
                </c:pt>
                <c:pt idx="116">
                  <c:v>22150.0</c:v>
                </c:pt>
                <c:pt idx="117">
                  <c:v>1599.0</c:v>
                </c:pt>
                <c:pt idx="118">
                  <c:v>9044.0</c:v>
                </c:pt>
                <c:pt idx="119">
                  <c:v>14075.0</c:v>
                </c:pt>
                <c:pt idx="120">
                  <c:v>35710.0</c:v>
                </c:pt>
                <c:pt idx="121">
                  <c:v>2342.0</c:v>
                </c:pt>
                <c:pt idx="122">
                  <c:v>252273.0</c:v>
                </c:pt>
                <c:pt idx="123">
                  <c:v>5300.0</c:v>
                </c:pt>
                <c:pt idx="124">
                  <c:v>40838.0</c:v>
                </c:pt>
                <c:pt idx="125">
                  <c:v>150934.0</c:v>
                </c:pt>
                <c:pt idx="126">
                  <c:v>20202.0</c:v>
                </c:pt>
                <c:pt idx="127">
                  <c:v>14824.0</c:v>
                </c:pt>
                <c:pt idx="128">
                  <c:v>103350.0</c:v>
                </c:pt>
                <c:pt idx="129">
                  <c:v>33410.0</c:v>
                </c:pt>
                <c:pt idx="130">
                  <c:v>416.0</c:v>
                </c:pt>
                <c:pt idx="131">
                  <c:v>808.0</c:v>
                </c:pt>
                <c:pt idx="132">
                  <c:v>49625.0</c:v>
                </c:pt>
                <c:pt idx="133">
                  <c:v>4607.0</c:v>
                </c:pt>
                <c:pt idx="134">
                  <c:v>286.0</c:v>
                </c:pt>
                <c:pt idx="135">
                  <c:v>3598.0</c:v>
                </c:pt>
                <c:pt idx="136">
                  <c:v>32061.0</c:v>
                </c:pt>
                <c:pt idx="137">
                  <c:v>3719.0</c:v>
                </c:pt>
                <c:pt idx="138">
                  <c:v>49793.0</c:v>
                </c:pt>
                <c:pt idx="139">
                  <c:v>13977.0</c:v>
                </c:pt>
                <c:pt idx="140">
                  <c:v>19677.0</c:v>
                </c:pt>
                <c:pt idx="141">
                  <c:v>6886.0</c:v>
                </c:pt>
                <c:pt idx="142">
                  <c:v>19263.0</c:v>
                </c:pt>
                <c:pt idx="143">
                  <c:v>16612.0</c:v>
                </c:pt>
                <c:pt idx="144">
                  <c:v>16801.0</c:v>
                </c:pt>
                <c:pt idx="145">
                  <c:v>75643.0</c:v>
                </c:pt>
                <c:pt idx="146">
                  <c:v>23384.0</c:v>
                </c:pt>
                <c:pt idx="147">
                  <c:v>3302.0</c:v>
                </c:pt>
                <c:pt idx="148">
                  <c:v>11531.0</c:v>
                </c:pt>
                <c:pt idx="149">
                  <c:v>19301.0</c:v>
                </c:pt>
                <c:pt idx="150">
                  <c:v>82.0</c:v>
                </c:pt>
                <c:pt idx="151">
                  <c:v>278831.0</c:v>
                </c:pt>
                <c:pt idx="152">
                  <c:v>5915.0</c:v>
                </c:pt>
                <c:pt idx="153">
                  <c:v>8283.0</c:v>
                </c:pt>
                <c:pt idx="154">
                  <c:v>234906.0</c:v>
                </c:pt>
                <c:pt idx="155">
                  <c:v>707.0</c:v>
                </c:pt>
                <c:pt idx="156">
                  <c:v>13664.0</c:v>
                </c:pt>
                <c:pt idx="157">
                  <c:v>10546.0</c:v>
                </c:pt>
                <c:pt idx="158">
                  <c:v>4799.0</c:v>
                </c:pt>
                <c:pt idx="159">
                  <c:v>4012.0</c:v>
                </c:pt>
                <c:pt idx="160">
                  <c:v>36702.0</c:v>
                </c:pt>
                <c:pt idx="161">
                  <c:v>54258.0</c:v>
                </c:pt>
                <c:pt idx="162">
                  <c:v>46006.0</c:v>
                </c:pt>
                <c:pt idx="163">
                  <c:v>2242.0</c:v>
                </c:pt>
                <c:pt idx="164">
                  <c:v>136872.0</c:v>
                </c:pt>
                <c:pt idx="165">
                  <c:v>24757.0</c:v>
                </c:pt>
                <c:pt idx="166">
                  <c:v>4936.0</c:v>
                </c:pt>
                <c:pt idx="167">
                  <c:v>9403.0</c:v>
                </c:pt>
                <c:pt idx="168">
                  <c:v>19719.0</c:v>
                </c:pt>
                <c:pt idx="169">
                  <c:v>455746.0</c:v>
                </c:pt>
                <c:pt idx="170">
                  <c:v>21904.0</c:v>
                </c:pt>
                <c:pt idx="171">
                  <c:v>12934.0</c:v>
                </c:pt>
                <c:pt idx="172">
                  <c:v>1210.0</c:v>
                </c:pt>
                <c:pt idx="173">
                  <c:v>64524.0</c:v>
                </c:pt>
                <c:pt idx="174">
                  <c:v>47735.0</c:v>
                </c:pt>
                <c:pt idx="175">
                  <c:v>14445.0</c:v>
                </c:pt>
                <c:pt idx="176">
                  <c:v>15216.0</c:v>
                </c:pt>
                <c:pt idx="177">
                  <c:v>340223.0</c:v>
                </c:pt>
                <c:pt idx="178">
                  <c:v>10223.0</c:v>
                </c:pt>
                <c:pt idx="179">
                  <c:v>2052.0</c:v>
                </c:pt>
                <c:pt idx="180">
                  <c:v>81837.0</c:v>
                </c:pt>
                <c:pt idx="181">
                  <c:v>28111.0</c:v>
                </c:pt>
                <c:pt idx="182">
                  <c:v>23796.0</c:v>
                </c:pt>
                <c:pt idx="183">
                  <c:v>116927.0</c:v>
                </c:pt>
                <c:pt idx="184">
                  <c:v>10269.0</c:v>
                </c:pt>
                <c:pt idx="185">
                  <c:v>15507.0</c:v>
                </c:pt>
                <c:pt idx="186">
                  <c:v>45413.0</c:v>
                </c:pt>
                <c:pt idx="187">
                  <c:v>121073.0</c:v>
                </c:pt>
                <c:pt idx="188">
                  <c:v>7818.0</c:v>
                </c:pt>
                <c:pt idx="189">
                  <c:v>10914.0</c:v>
                </c:pt>
                <c:pt idx="190">
                  <c:v>120725.0</c:v>
                </c:pt>
                <c:pt idx="191">
                  <c:v>3367.0</c:v>
                </c:pt>
                <c:pt idx="192">
                  <c:v>3309.0</c:v>
                </c:pt>
                <c:pt idx="193">
                  <c:v>12860.0</c:v>
                </c:pt>
                <c:pt idx="194">
                  <c:v>13783.0</c:v>
                </c:pt>
                <c:pt idx="195">
                  <c:v>7383.0</c:v>
                </c:pt>
                <c:pt idx="196">
                  <c:v>929.0</c:v>
                </c:pt>
                <c:pt idx="197">
                  <c:v>16622.0</c:v>
                </c:pt>
                <c:pt idx="198">
                  <c:v>78337.0</c:v>
                </c:pt>
                <c:pt idx="199">
                  <c:v>10501.0</c:v>
                </c:pt>
                <c:pt idx="200">
                  <c:v>53330.0</c:v>
                </c:pt>
                <c:pt idx="201">
                  <c:v>10834.0</c:v>
                </c:pt>
                <c:pt idx="202">
                  <c:v>8865.0</c:v>
                </c:pt>
                <c:pt idx="203">
                  <c:v>26384.0</c:v>
                </c:pt>
                <c:pt idx="204">
                  <c:v>64804.0</c:v>
                </c:pt>
                <c:pt idx="205">
                  <c:v>6131.0</c:v>
                </c:pt>
                <c:pt idx="206">
                  <c:v>3461.0</c:v>
                </c:pt>
                <c:pt idx="207">
                  <c:v>16921.0</c:v>
                </c:pt>
                <c:pt idx="208">
                  <c:v>3378.0</c:v>
                </c:pt>
                <c:pt idx="209">
                  <c:v>25448.0</c:v>
                </c:pt>
                <c:pt idx="210">
                  <c:v>3034.0</c:v>
                </c:pt>
                <c:pt idx="211">
                  <c:v>209714.0</c:v>
                </c:pt>
                <c:pt idx="212">
                  <c:v>8490.0</c:v>
                </c:pt>
                <c:pt idx="213">
                  <c:v>60968.0</c:v>
                </c:pt>
                <c:pt idx="214">
                  <c:v>9630.0</c:v>
                </c:pt>
                <c:pt idx="215">
                  <c:v>1143.0</c:v>
                </c:pt>
                <c:pt idx="216">
                  <c:v>1490.0</c:v>
                </c:pt>
                <c:pt idx="217">
                  <c:v>4128.0</c:v>
                </c:pt>
                <c:pt idx="218">
                  <c:v>7854.0</c:v>
                </c:pt>
                <c:pt idx="219">
                  <c:v>1.809034E6</c:v>
                </c:pt>
                <c:pt idx="220">
                  <c:v>131506.0</c:v>
                </c:pt>
                <c:pt idx="221">
                  <c:v>984.0</c:v>
                </c:pt>
                <c:pt idx="222">
                  <c:v>12651.0</c:v>
                </c:pt>
                <c:pt idx="223">
                  <c:v>1641.0</c:v>
                </c:pt>
                <c:pt idx="224">
                  <c:v>32334.0</c:v>
                </c:pt>
                <c:pt idx="225">
                  <c:v>110224.0</c:v>
                </c:pt>
                <c:pt idx="226">
                  <c:v>1.024266E6</c:v>
                </c:pt>
                <c:pt idx="227">
                  <c:v>14585.0</c:v>
                </c:pt>
                <c:pt idx="228">
                  <c:v>21766.0</c:v>
                </c:pt>
                <c:pt idx="229">
                  <c:v>39309.0</c:v>
                </c:pt>
                <c:pt idx="230">
                  <c:v>3355.0</c:v>
                </c:pt>
                <c:pt idx="231">
                  <c:v>26405.0</c:v>
                </c:pt>
                <c:pt idx="232">
                  <c:v>48879.0</c:v>
                </c:pt>
                <c:pt idx="233">
                  <c:v>52579.0</c:v>
                </c:pt>
                <c:pt idx="234">
                  <c:v>86793.0</c:v>
                </c:pt>
                <c:pt idx="235">
                  <c:v>67861.0</c:v>
                </c:pt>
                <c:pt idx="236">
                  <c:v>43205.0</c:v>
                </c:pt>
                <c:pt idx="237">
                  <c:v>10658.0</c:v>
                </c:pt>
                <c:pt idx="238">
                  <c:v>33718.0</c:v>
                </c:pt>
                <c:pt idx="239">
                  <c:v>250304.0</c:v>
                </c:pt>
                <c:pt idx="240">
                  <c:v>41280.0</c:v>
                </c:pt>
                <c:pt idx="241">
                  <c:v>5410.0</c:v>
                </c:pt>
                <c:pt idx="242">
                  <c:v>131500.0</c:v>
                </c:pt>
                <c:pt idx="243">
                  <c:v>13535.0</c:v>
                </c:pt>
                <c:pt idx="244">
                  <c:v>22134.0</c:v>
                </c:pt>
                <c:pt idx="245">
                  <c:v>422679.0</c:v>
                </c:pt>
                <c:pt idx="246">
                  <c:v>42918.0</c:v>
                </c:pt>
                <c:pt idx="247">
                  <c:v>7110.0</c:v>
                </c:pt>
                <c:pt idx="248">
                  <c:v>59127.0</c:v>
                </c:pt>
                <c:pt idx="249">
                  <c:v>41964.0</c:v>
                </c:pt>
                <c:pt idx="250">
                  <c:v>7879.0</c:v>
                </c:pt>
                <c:pt idx="251">
                  <c:v>18550.0</c:v>
                </c:pt>
                <c:pt idx="252">
                  <c:v>14018.0</c:v>
                </c:pt>
                <c:pt idx="253">
                  <c:v>11677.0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2069732232"/>
        <c:axId val="2066219272"/>
      </c:bubbleChart>
      <c:valAx>
        <c:axId val="2069732232"/>
        <c:scaling>
          <c:orientation val="minMax"/>
          <c:min val="-107.0"/>
        </c:scaling>
        <c:delete val="1"/>
        <c:axPos val="b"/>
        <c:numFmt formatCode="General" sourceLinked="1"/>
        <c:majorTickMark val="out"/>
        <c:minorTickMark val="none"/>
        <c:tickLblPos val="nextTo"/>
        <c:crossAx val="2066219272"/>
        <c:crosses val="autoZero"/>
        <c:crossBetween val="midCat"/>
      </c:valAx>
      <c:valAx>
        <c:axId val="2066219272"/>
        <c:scaling>
          <c:orientation val="minMax"/>
          <c:min val="25.0"/>
        </c:scaling>
        <c:delete val="1"/>
        <c:axPos val="l"/>
        <c:numFmt formatCode="General" sourceLinked="1"/>
        <c:majorTickMark val="out"/>
        <c:minorTickMark val="none"/>
        <c:tickLblPos val="nextTo"/>
        <c:crossAx val="2069732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 lIns="2">
            <a:spAutoFit/>
          </a:bodyPr>
          <a:lstStyle/>
          <a:p>
            <a:pPr>
              <a:defRPr/>
            </a:pPr>
            <a:r>
              <a:rPr lang="en-US" sz="1600" b="1" i="0" u="none" strike="noStrike" baseline="0">
                <a:effectLst/>
              </a:rPr>
              <a:t>Texas political drift by county, 2008-2012</a:t>
            </a:r>
          </a:p>
          <a:p>
            <a:pPr>
              <a:defRPr/>
            </a:pPr>
            <a:r>
              <a:rPr lang="en-US" sz="1200" b="0" i="0" u="none" strike="noStrike" baseline="0">
                <a:effectLst/>
              </a:rPr>
              <a:t>Change in Democratic and Republican percentages between the 2008 and 2012 presidential elections</a:t>
            </a:r>
            <a:r>
              <a:rPr lang="en-US" sz="1200" b="1" i="0" u="none" strike="noStrike" baseline="0"/>
              <a:t>  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242686951498813"/>
          <c:y val="0.0993225430154564"/>
          <c:w val="0.966666666666667"/>
          <c:h val="0.890285714285714"/>
        </c:manualLayout>
      </c:layout>
      <c:bubbleChart>
        <c:varyColors val="0"/>
        <c:ser>
          <c:idx val="6"/>
          <c:order val="0"/>
          <c:tx>
            <c:v>D growth &gt; 6% (none)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combined!$G$2:$G$255</c:f>
              <c:numCache>
                <c:formatCode>#,##0</c:formatCode>
                <c:ptCount val="254"/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0"/>
          <c:order val="1"/>
          <c:tx>
            <c:v>D growth 3% to 6%</c:v>
          </c:tx>
          <c:spPr>
            <a:solidFill>
              <a:srgbClr val="8080FF"/>
            </a:solidFill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combined!$H$2:$H$255</c:f>
              <c:numCache>
                <c:formatCode>0.0000</c:formatCode>
                <c:ptCount val="254"/>
                <c:pt idx="0">
                  <c:v>31.308366</c:v>
                </c:pt>
                <c:pt idx="1">
                  <c:v>27.770584</c:v>
                </c:pt>
                <c:pt idx="2">
                  <c:v>27.041212</c:v>
                </c:pt>
                <c:pt idx="3">
                  <c:v>26.996981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1"/>
          <c:order val="2"/>
          <c:tx>
            <c:v>D growth 1% to 3%</c:v>
          </c:tx>
          <c:spPr>
            <a:solidFill>
              <a:srgbClr val="DEDEFF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combined!$I$2:$I$255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27.034994</c:v>
                </c:pt>
                <c:pt idx="5">
                  <c:v>34.940766</c:v>
                </c:pt>
                <c:pt idx="6">
                  <c:v>26.546335</c:v>
                </c:pt>
                <c:pt idx="7">
                  <c:v>27.681123</c:v>
                </c:pt>
                <c:pt idx="8">
                  <c:v>26.102923</c:v>
                </c:pt>
                <c:pt idx="9">
                  <c:v>26.481092</c:v>
                </c:pt>
                <c:pt idx="10">
                  <c:v>26.396384</c:v>
                </c:pt>
                <c:pt idx="11">
                  <c:v>31.353849</c:v>
                </c:pt>
                <c:pt idx="12">
                  <c:v>30.770894</c:v>
                </c:pt>
                <c:pt idx="13">
                  <c:v>34.532163</c:v>
                </c:pt>
                <c:pt idx="14">
                  <c:v>33.60844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2"/>
          <c:order val="3"/>
          <c:tx>
            <c:v>little change</c:v>
          </c:tx>
          <c:spPr>
            <a:solidFill>
              <a:srgbClr val="BFBFBF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combined!$J$2:$J$255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28.869334</c:v>
                </c:pt>
                <c:pt idx="16">
                  <c:v>33.172397</c:v>
                </c:pt>
                <c:pt idx="17">
                  <c:v>31.513069</c:v>
                </c:pt>
                <c:pt idx="18">
                  <c:v>32.312258</c:v>
                </c:pt>
                <c:pt idx="19">
                  <c:v>30.517865</c:v>
                </c:pt>
                <c:pt idx="20">
                  <c:v>36.278744</c:v>
                </c:pt>
                <c:pt idx="21">
                  <c:v>27.739406</c:v>
                </c:pt>
                <c:pt idx="22">
                  <c:v>32.30983</c:v>
                </c:pt>
                <c:pt idx="23">
                  <c:v>27.733516</c:v>
                </c:pt>
                <c:pt idx="24">
                  <c:v>27.438735</c:v>
                </c:pt>
                <c:pt idx="25">
                  <c:v>33.609144</c:v>
                </c:pt>
                <c:pt idx="26">
                  <c:v>31.766403</c:v>
                </c:pt>
                <c:pt idx="27">
                  <c:v>31.445908</c:v>
                </c:pt>
                <c:pt idx="28">
                  <c:v>30.717532</c:v>
                </c:pt>
                <c:pt idx="29">
                  <c:v>32.766987</c:v>
                </c:pt>
                <c:pt idx="30">
                  <c:v>32.741934</c:v>
                </c:pt>
                <c:pt idx="31">
                  <c:v>30.005891</c:v>
                </c:pt>
                <c:pt idx="32">
                  <c:v>29.854</c:v>
                </c:pt>
                <c:pt idx="33">
                  <c:v>31.422796</c:v>
                </c:pt>
                <c:pt idx="34">
                  <c:v>30.617087</c:v>
                </c:pt>
                <c:pt idx="35">
                  <c:v>28.864652</c:v>
                </c:pt>
                <c:pt idx="36">
                  <c:v>29.448671</c:v>
                </c:pt>
                <c:pt idx="37">
                  <c:v>28.351098</c:v>
                </c:pt>
                <c:pt idx="38">
                  <c:v>31.865301</c:v>
                </c:pt>
                <c:pt idx="39">
                  <c:v>28.416077</c:v>
                </c:pt>
                <c:pt idx="40">
                  <c:v>31.831415</c:v>
                </c:pt>
                <c:pt idx="41">
                  <c:v>29.857273</c:v>
                </c:pt>
                <c:pt idx="42">
                  <c:v>36.277628</c:v>
                </c:pt>
                <c:pt idx="43">
                  <c:v>31.844936</c:v>
                </c:pt>
                <c:pt idx="44">
                  <c:v>31.372895</c:v>
                </c:pt>
                <c:pt idx="45">
                  <c:v>35.816237</c:v>
                </c:pt>
                <c:pt idx="46">
                  <c:v>32.486397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3"/>
          <c:order val="4"/>
          <c:tx>
            <c:v>R growth 1% to 3%</c:v>
          </c:tx>
          <c:spPr>
            <a:solidFill>
              <a:srgbClr val="FFDEDE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combined!$K$2:$K$255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32.303781</c:v>
                </c:pt>
                <c:pt idx="48">
                  <c:v>34.068861</c:v>
                </c:pt>
                <c:pt idx="49">
                  <c:v>35.835676</c:v>
                </c:pt>
                <c:pt idx="50">
                  <c:v>33.619625</c:v>
                </c:pt>
                <c:pt idx="51">
                  <c:v>31.025481</c:v>
                </c:pt>
                <c:pt idx="52">
                  <c:v>34.533621</c:v>
                </c:pt>
                <c:pt idx="53">
                  <c:v>29.35034</c:v>
                </c:pt>
                <c:pt idx="54">
                  <c:v>33.614159</c:v>
                </c:pt>
                <c:pt idx="55">
                  <c:v>34.068436</c:v>
                </c:pt>
                <c:pt idx="56">
                  <c:v>32.547993</c:v>
                </c:pt>
                <c:pt idx="57">
                  <c:v>31.868591</c:v>
                </c:pt>
                <c:pt idx="58">
                  <c:v>34.453189</c:v>
                </c:pt>
                <c:pt idx="59">
                  <c:v>28.423587</c:v>
                </c:pt>
                <c:pt idx="60">
                  <c:v>33.446051</c:v>
                </c:pt>
                <c:pt idx="61">
                  <c:v>35.837047</c:v>
                </c:pt>
                <c:pt idx="62">
                  <c:v>34.08492</c:v>
                </c:pt>
                <c:pt idx="63">
                  <c:v>32.77204</c:v>
                </c:pt>
                <c:pt idx="64">
                  <c:v>29.884961</c:v>
                </c:pt>
                <c:pt idx="65">
                  <c:v>28.011782</c:v>
                </c:pt>
                <c:pt idx="66">
                  <c:v>34.058383</c:v>
                </c:pt>
                <c:pt idx="67">
                  <c:v>35.836216</c:v>
                </c:pt>
                <c:pt idx="68">
                  <c:v>29.583208</c:v>
                </c:pt>
                <c:pt idx="69">
                  <c:v>35.402542</c:v>
                </c:pt>
                <c:pt idx="70">
                  <c:v>36.2802</c:v>
                </c:pt>
                <c:pt idx="71">
                  <c:v>28.79637</c:v>
                </c:pt>
                <c:pt idx="72">
                  <c:v>28.445366</c:v>
                </c:pt>
                <c:pt idx="73">
                  <c:v>32.744062</c:v>
                </c:pt>
                <c:pt idx="74">
                  <c:v>29.526602</c:v>
                </c:pt>
                <c:pt idx="75">
                  <c:v>33.611469</c:v>
                </c:pt>
                <c:pt idx="76">
                  <c:v>31.870896</c:v>
                </c:pt>
                <c:pt idx="77">
                  <c:v>34.091906</c:v>
                </c:pt>
                <c:pt idx="78">
                  <c:v>31.25193</c:v>
                </c:pt>
                <c:pt idx="79">
                  <c:v>36.28637</c:v>
                </c:pt>
                <c:pt idx="80">
                  <c:v>29.167817</c:v>
                </c:pt>
                <c:pt idx="81">
                  <c:v>34.964179</c:v>
                </c:pt>
                <c:pt idx="82">
                  <c:v>34.07373</c:v>
                </c:pt>
                <c:pt idx="83">
                  <c:v>32.109423</c:v>
                </c:pt>
                <c:pt idx="84">
                  <c:v>34.955036</c:v>
                </c:pt>
                <c:pt idx="85">
                  <c:v>31.790137</c:v>
                </c:pt>
                <c:pt idx="86">
                  <c:v>30.239513</c:v>
                </c:pt>
                <c:pt idx="87">
                  <c:v>33.605932</c:v>
                </c:pt>
                <c:pt idx="88">
                  <c:v>30.232332</c:v>
                </c:pt>
                <c:pt idx="89">
                  <c:v>28.104225</c:v>
                </c:pt>
                <c:pt idx="90">
                  <c:v>29.840422</c:v>
                </c:pt>
                <c:pt idx="91">
                  <c:v>32.347279</c:v>
                </c:pt>
                <c:pt idx="92">
                  <c:v>35.398675</c:v>
                </c:pt>
                <c:pt idx="93">
                  <c:v>29.353661</c:v>
                </c:pt>
                <c:pt idx="94">
                  <c:v>32.743942</c:v>
                </c:pt>
                <c:pt idx="95">
                  <c:v>28.351535</c:v>
                </c:pt>
                <c:pt idx="96">
                  <c:v>28.384922</c:v>
                </c:pt>
                <c:pt idx="97">
                  <c:v>35.401921</c:v>
                </c:pt>
                <c:pt idx="98">
                  <c:v>33.614666</c:v>
                </c:pt>
                <c:pt idx="99">
                  <c:v>32.744462</c:v>
                </c:pt>
                <c:pt idx="100">
                  <c:v>33.116466</c:v>
                </c:pt>
                <c:pt idx="101">
                  <c:v>34.962529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4"/>
          <c:order val="5"/>
          <c:tx>
            <c:v>R growth 3% to 6%</c:v>
          </c:tx>
          <c:spPr>
            <a:solidFill>
              <a:srgbClr val="FF8080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combined!$L$2:$L$255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35.840244</c:v>
                </c:pt>
                <c:pt idx="103">
                  <c:v>28.783341</c:v>
                </c:pt>
                <c:pt idx="104">
                  <c:v>30.896233</c:v>
                </c:pt>
                <c:pt idx="105">
                  <c:v>32.797757</c:v>
                </c:pt>
                <c:pt idx="106">
                  <c:v>35.392593</c:v>
                </c:pt>
                <c:pt idx="107">
                  <c:v>35.405496</c:v>
                </c:pt>
                <c:pt idx="108">
                  <c:v>30.74309</c:v>
                </c:pt>
                <c:pt idx="109">
                  <c:v>33.193885</c:v>
                </c:pt>
                <c:pt idx="110">
                  <c:v>30.329612</c:v>
                </c:pt>
                <c:pt idx="111">
                  <c:v>31.401583</c:v>
                </c:pt>
                <c:pt idx="112">
                  <c:v>34.289904</c:v>
                </c:pt>
                <c:pt idx="113">
                  <c:v>32.312338</c:v>
                </c:pt>
                <c:pt idx="114">
                  <c:v>30.752932</c:v>
                </c:pt>
                <c:pt idx="115">
                  <c:v>31.04211</c:v>
                </c:pt>
                <c:pt idx="116">
                  <c:v>36.272847</c:v>
                </c:pt>
                <c:pt idx="117">
                  <c:v>30.656725</c:v>
                </c:pt>
                <c:pt idx="118">
                  <c:v>31.701654</c:v>
                </c:pt>
                <c:pt idx="119">
                  <c:v>33.171229</c:v>
                </c:pt>
                <c:pt idx="120">
                  <c:v>29.803019</c:v>
                </c:pt>
                <c:pt idx="121">
                  <c:v>31.323036</c:v>
                </c:pt>
                <c:pt idx="122">
                  <c:v>31.382449</c:v>
                </c:pt>
                <c:pt idx="123">
                  <c:v>32.163978</c:v>
                </c:pt>
                <c:pt idx="124">
                  <c:v>31.547543</c:v>
                </c:pt>
                <c:pt idx="125">
                  <c:v>32.889216</c:v>
                </c:pt>
                <c:pt idx="126">
                  <c:v>30.120918</c:v>
                </c:pt>
                <c:pt idx="127">
                  <c:v>28.6607</c:v>
                </c:pt>
                <c:pt idx="128">
                  <c:v>33.183792</c:v>
                </c:pt>
                <c:pt idx="129">
                  <c:v>29.082342</c:v>
                </c:pt>
                <c:pt idx="130">
                  <c:v>32.377093</c:v>
                </c:pt>
                <c:pt idx="131">
                  <c:v>26.890232</c:v>
                </c:pt>
                <c:pt idx="132">
                  <c:v>31.549493</c:v>
                </c:pt>
                <c:pt idx="133">
                  <c:v>33.178412</c:v>
                </c:pt>
                <c:pt idx="134">
                  <c:v>34.067521</c:v>
                </c:pt>
                <c:pt idx="135">
                  <c:v>32.731531</c:v>
                </c:pt>
                <c:pt idx="136">
                  <c:v>29.228706</c:v>
                </c:pt>
                <c:pt idx="137">
                  <c:v>31.450868</c:v>
                </c:pt>
                <c:pt idx="138">
                  <c:v>29.347086</c:v>
                </c:pt>
                <c:pt idx="139">
                  <c:v>28.894296</c:v>
                </c:pt>
                <c:pt idx="140">
                  <c:v>33.205005</c:v>
                </c:pt>
                <c:pt idx="141">
                  <c:v>33.214599</c:v>
                </c:pt>
                <c:pt idx="142">
                  <c:v>31.843859</c:v>
                </c:pt>
                <c:pt idx="143">
                  <c:v>29.27848</c:v>
                </c:pt>
                <c:pt idx="144">
                  <c:v>32.295684</c:v>
                </c:pt>
                <c:pt idx="145">
                  <c:v>32.29315</c:v>
                </c:pt>
                <c:pt idx="146">
                  <c:v>30.302364</c:v>
                </c:pt>
                <c:pt idx="147">
                  <c:v>33.385933</c:v>
                </c:pt>
                <c:pt idx="148">
                  <c:v>30.707584</c:v>
                </c:pt>
                <c:pt idx="149">
                  <c:v>32.743788</c:v>
                </c:pt>
                <c:pt idx="150">
                  <c:v>33.17958</c:v>
                </c:pt>
                <c:pt idx="151">
                  <c:v>31.205477</c:v>
                </c:pt>
                <c:pt idx="152">
                  <c:v>32.379511</c:v>
                </c:pt>
                <c:pt idx="153">
                  <c:v>33.158787</c:v>
                </c:pt>
                <c:pt idx="154">
                  <c:v>33.667263</c:v>
                </c:pt>
                <c:pt idx="155">
                  <c:v>29.808997</c:v>
                </c:pt>
                <c:pt idx="156">
                  <c:v>32.743709</c:v>
                </c:pt>
                <c:pt idx="157">
                  <c:v>30.061225</c:v>
                </c:pt>
                <c:pt idx="158">
                  <c:v>33.616305</c:v>
                </c:pt>
                <c:pt idx="159">
                  <c:v>34.963358</c:v>
                </c:pt>
                <c:pt idx="160">
                  <c:v>33.991103</c:v>
                </c:pt>
                <c:pt idx="161">
                  <c:v>31.841266</c:v>
                </c:pt>
                <c:pt idx="162">
                  <c:v>30.493487</c:v>
                </c:pt>
                <c:pt idx="163">
                  <c:v>29.944524</c:v>
                </c:pt>
                <c:pt idx="164">
                  <c:v>32.598944</c:v>
                </c:pt>
                <c:pt idx="165">
                  <c:v>30.791242</c:v>
                </c:pt>
                <c:pt idx="166">
                  <c:v>28.959802</c:v>
                </c:pt>
                <c:pt idx="167">
                  <c:v>30.64903</c:v>
                </c:pt>
                <c:pt idx="168">
                  <c:v>29.755748</c:v>
                </c:pt>
                <c:pt idx="169">
                  <c:v>31.833311</c:v>
                </c:pt>
                <c:pt idx="170">
                  <c:v>31.62056</c:v>
                </c:pt>
                <c:pt idx="171">
                  <c:v>31.196731</c:v>
                </c:pt>
                <c:pt idx="172">
                  <c:v>31.318865</c:v>
                </c:pt>
                <c:pt idx="173">
                  <c:v>31.3433</c:v>
                </c:pt>
                <c:pt idx="174">
                  <c:v>30.103128</c:v>
                </c:pt>
                <c:pt idx="175">
                  <c:v>31.251951</c:v>
                </c:pt>
                <c:pt idx="176">
                  <c:v>30.32639</c:v>
                </c:pt>
                <c:pt idx="177">
                  <c:v>33.639169</c:v>
                </c:pt>
                <c:pt idx="178">
                  <c:v>33.083698</c:v>
                </c:pt>
                <c:pt idx="179">
                  <c:v>32.324645</c:v>
                </c:pt>
                <c:pt idx="180">
                  <c:v>30.215075</c:v>
                </c:pt>
                <c:pt idx="181">
                  <c:v>29.174303</c:v>
                </c:pt>
                <c:pt idx="182">
                  <c:v>32.04845</c:v>
                </c:pt>
                <c:pt idx="183">
                  <c:v>29.891901</c:v>
                </c:pt>
                <c:pt idx="184">
                  <c:v>31.914205</c:v>
                </c:pt>
                <c:pt idx="185">
                  <c:v>30.162189</c:v>
                </c:pt>
                <c:pt idx="186">
                  <c:v>31.300493</c:v>
                </c:pt>
                <c:pt idx="187">
                  <c:v>33.616657</c:v>
                </c:pt>
                <c:pt idx="188">
                  <c:v>30.053928</c:v>
                </c:pt>
                <c:pt idx="189">
                  <c:v>31.900764</c:v>
                </c:pt>
                <c:pt idx="190">
                  <c:v>30.265605</c:v>
                </c:pt>
                <c:pt idx="191">
                  <c:v>29.82303</c:v>
                </c:pt>
                <c:pt idx="192">
                  <c:v>31.391177</c:v>
                </c:pt>
                <c:pt idx="193">
                  <c:v>29.595908</c:v>
                </c:pt>
                <c:pt idx="194">
                  <c:v>29.703933</c:v>
                </c:pt>
                <c:pt idx="195">
                  <c:v>29.468704</c:v>
                </c:pt>
                <c:pt idx="196">
                  <c:v>32.974581</c:v>
                </c:pt>
                <c:pt idx="197">
                  <c:v>30.321105</c:v>
                </c:pt>
                <c:pt idx="198">
                  <c:v>32.783588</c:v>
                </c:pt>
                <c:pt idx="199">
                  <c:v>30.543231</c:v>
                </c:pt>
                <c:pt idx="200">
                  <c:v>28.312496</c:v>
                </c:pt>
                <c:pt idx="201">
                  <c:v>33.232277</c:v>
                </c:pt>
                <c:pt idx="202">
                  <c:v>31.764103</c:v>
                </c:pt>
                <c:pt idx="203">
                  <c:v>32.211633</c:v>
                </c:pt>
                <c:pt idx="204">
                  <c:v>33.624508</c:v>
                </c:pt>
                <c:pt idx="205">
                  <c:v>30.013578</c:v>
                </c:pt>
                <c:pt idx="206">
                  <c:v>30.574218</c:v>
                </c:pt>
                <c:pt idx="207">
                  <c:v>33.123438</c:v>
                </c:pt>
                <c:pt idx="208">
                  <c:v>30.789616</c:v>
                </c:pt>
                <c:pt idx="209">
                  <c:v>33.618172</c:v>
                </c:pt>
                <c:pt idx="210">
                  <c:v>32.217942</c:v>
                </c:pt>
                <c:pt idx="211">
                  <c:v>32.735878</c:v>
                </c:pt>
                <c:pt idx="212">
                  <c:v>32.777096</c:v>
                </c:pt>
                <c:pt idx="213">
                  <c:v>32.430149</c:v>
                </c:pt>
                <c:pt idx="214">
                  <c:v>33.148959</c:v>
                </c:pt>
                <c:pt idx="215">
                  <c:v>33.175846</c:v>
                </c:pt>
                <c:pt idx="216">
                  <c:v>29.382578</c:v>
                </c:pt>
                <c:pt idx="217">
                  <c:v>31.155138</c:v>
                </c:pt>
                <c:pt idx="218">
                  <c:v>30.784553</c:v>
                </c:pt>
                <c:pt idx="219">
                  <c:v>33.175965</c:v>
                </c:pt>
                <c:pt idx="220">
                  <c:v>30.786718</c:v>
                </c:pt>
                <c:pt idx="221">
                  <c:v>31.494888</c:v>
                </c:pt>
                <c:pt idx="222">
                  <c:v>34.529337</c:v>
                </c:pt>
                <c:pt idx="223">
                  <c:v>33.785904</c:v>
                </c:pt>
                <c:pt idx="224">
                  <c:v>31.087483</c:v>
                </c:pt>
                <c:pt idx="225">
                  <c:v>30.769579</c:v>
                </c:pt>
                <c:pt idx="226">
                  <c:v>33.676289</c:v>
                </c:pt>
                <c:pt idx="227">
                  <c:v>32.558948</c:v>
                </c:pt>
                <c:pt idx="228">
                  <c:v>32.75221</c:v>
                </c:pt>
                <c:pt idx="229">
                  <c:v>31.303424</c:v>
                </c:pt>
                <c:pt idx="230">
                  <c:v>33.18478</c:v>
                </c:pt>
                <c:pt idx="231">
                  <c:v>0.0</c:v>
                </c:pt>
                <c:pt idx="232">
                  <c:v>0.0</c:v>
                </c:pt>
                <c:pt idx="233">
                  <c:v>0.0</c:v>
                </c:pt>
                <c:pt idx="234">
                  <c:v>0.0</c:v>
                </c:pt>
                <c:pt idx="235">
                  <c:v>0.0</c:v>
                </c:pt>
                <c:pt idx="236">
                  <c:v>0.0</c:v>
                </c:pt>
                <c:pt idx="237">
                  <c:v>0.0</c:v>
                </c:pt>
                <c:pt idx="238">
                  <c:v>0.0</c:v>
                </c:pt>
                <c:pt idx="239">
                  <c:v>0.0</c:v>
                </c:pt>
                <c:pt idx="240">
                  <c:v>0.0</c:v>
                </c:pt>
                <c:pt idx="241">
                  <c:v>0.0</c:v>
                </c:pt>
                <c:pt idx="242">
                  <c:v>0.0</c:v>
                </c:pt>
                <c:pt idx="243">
                  <c:v>0.0</c:v>
                </c:pt>
                <c:pt idx="244">
                  <c:v>0.0</c:v>
                </c:pt>
                <c:pt idx="245">
                  <c:v>0.0</c:v>
                </c:pt>
                <c:pt idx="246">
                  <c:v>0.0</c:v>
                </c:pt>
                <c:pt idx="247">
                  <c:v>0.0</c:v>
                </c:pt>
                <c:pt idx="248">
                  <c:v>0.0</c:v>
                </c:pt>
                <c:pt idx="249">
                  <c:v>0.0</c:v>
                </c:pt>
                <c:pt idx="250">
                  <c:v>0.0</c:v>
                </c:pt>
                <c:pt idx="251">
                  <c:v>0.0</c:v>
                </c:pt>
                <c:pt idx="252">
                  <c:v>0.0</c:v>
                </c:pt>
                <c:pt idx="253">
                  <c:v>0.0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ser>
          <c:idx val="5"/>
          <c:order val="6"/>
          <c:tx>
            <c:v>R growth &gt; 6%</c:v>
          </c:tx>
          <c:spPr>
            <a:solidFill>
              <a:srgbClr val="FF0000"/>
            </a:solidFill>
            <a:ln w="25400">
              <a:noFill/>
            </a:ln>
            <a:effectLst/>
          </c:spPr>
          <c:invertIfNegative val="0"/>
          <c:xVal>
            <c:numRef>
              <c:f>combined!$E$2:$E$255</c:f>
              <c:numCache>
                <c:formatCode>General</c:formatCode>
                <c:ptCount val="254"/>
                <c:pt idx="0">
                  <c:v>-103.712706</c:v>
                </c:pt>
                <c:pt idx="1">
                  <c:v>-99.326641</c:v>
                </c:pt>
                <c:pt idx="2">
                  <c:v>-98.700127</c:v>
                </c:pt>
                <c:pt idx="3">
                  <c:v>-99.182603</c:v>
                </c:pt>
                <c:pt idx="4">
                  <c:v>-98.215276</c:v>
                </c:pt>
                <c:pt idx="5">
                  <c:v>-102.607564</c:v>
                </c:pt>
                <c:pt idx="6">
                  <c:v>-98.71580299999999</c:v>
                </c:pt>
                <c:pt idx="7">
                  <c:v>-98.497393</c:v>
                </c:pt>
                <c:pt idx="8">
                  <c:v>-97.47895800000001</c:v>
                </c:pt>
                <c:pt idx="9">
                  <c:v>-97.584223</c:v>
                </c:pt>
                <c:pt idx="10">
                  <c:v>-98.18098999999999</c:v>
                </c:pt>
                <c:pt idx="11">
                  <c:v>-102.042013</c:v>
                </c:pt>
                <c:pt idx="12">
                  <c:v>-102.71986</c:v>
                </c:pt>
                <c:pt idx="13">
                  <c:v>-102.784853</c:v>
                </c:pt>
                <c:pt idx="14">
                  <c:v>-102.830449</c:v>
                </c:pt>
                <c:pt idx="15">
                  <c:v>-99.108788</c:v>
                </c:pt>
                <c:pt idx="16">
                  <c:v>-102.823771</c:v>
                </c:pt>
                <c:pt idx="17">
                  <c:v>-103.105113</c:v>
                </c:pt>
                <c:pt idx="18">
                  <c:v>-102.640206</c:v>
                </c:pt>
                <c:pt idx="19">
                  <c:v>-100.505395</c:v>
                </c:pt>
                <c:pt idx="20">
                  <c:v>-100.815864</c:v>
                </c:pt>
                <c:pt idx="21">
                  <c:v>-97.521643</c:v>
                </c:pt>
                <c:pt idx="22">
                  <c:v>-101.961836</c:v>
                </c:pt>
                <c:pt idx="23">
                  <c:v>-98.090814</c:v>
                </c:pt>
                <c:pt idx="24">
                  <c:v>-97.66062</c:v>
                </c:pt>
                <c:pt idx="25">
                  <c:v>-101.29871</c:v>
                </c:pt>
                <c:pt idx="26">
                  <c:v>-106.24139</c:v>
                </c:pt>
                <c:pt idx="27">
                  <c:v>-104.526945</c:v>
                </c:pt>
                <c:pt idx="28">
                  <c:v>-101.404211</c:v>
                </c:pt>
                <c:pt idx="29">
                  <c:v>-96.778424</c:v>
                </c:pt>
                <c:pt idx="30">
                  <c:v>-101.947322</c:v>
                </c:pt>
                <c:pt idx="31">
                  <c:v>-104.261619</c:v>
                </c:pt>
                <c:pt idx="32">
                  <c:v>-94.149331</c:v>
                </c:pt>
                <c:pt idx="33">
                  <c:v>-102.487774</c:v>
                </c:pt>
                <c:pt idx="34">
                  <c:v>-104.18786</c:v>
                </c:pt>
                <c:pt idx="35">
                  <c:v>-99.75983</c:v>
                </c:pt>
                <c:pt idx="36">
                  <c:v>-98.52014699999999</c:v>
                </c:pt>
                <c:pt idx="37">
                  <c:v>-99.096774</c:v>
                </c:pt>
                <c:pt idx="38">
                  <c:v>-102.542507</c:v>
                </c:pt>
                <c:pt idx="39">
                  <c:v>-97.742586</c:v>
                </c:pt>
                <c:pt idx="40">
                  <c:v>-103.055986</c:v>
                </c:pt>
                <c:pt idx="41">
                  <c:v>-95.39303700000001</c:v>
                </c:pt>
                <c:pt idx="42">
                  <c:v>-101.894716</c:v>
                </c:pt>
                <c:pt idx="43">
                  <c:v>-103.561229</c:v>
                </c:pt>
                <c:pt idx="44">
                  <c:v>-101.513901</c:v>
                </c:pt>
                <c:pt idx="45">
                  <c:v>-100.284807</c:v>
                </c:pt>
                <c:pt idx="46">
                  <c:v>-94.816276</c:v>
                </c:pt>
                <c:pt idx="47">
                  <c:v>-100.92458</c:v>
                </c:pt>
                <c:pt idx="48">
                  <c:v>-102.348018</c:v>
                </c:pt>
                <c:pt idx="49">
                  <c:v>-101.890502</c:v>
                </c:pt>
                <c:pt idx="50">
                  <c:v>-95.048429</c:v>
                </c:pt>
                <c:pt idx="51">
                  <c:v>-96.514941</c:v>
                </c:pt>
                <c:pt idx="52">
                  <c:v>-102.258786</c:v>
                </c:pt>
                <c:pt idx="53">
                  <c:v>-99.761074</c:v>
                </c:pt>
                <c:pt idx="54">
                  <c:v>-100.250548</c:v>
                </c:pt>
                <c:pt idx="55">
                  <c:v>-101.822888</c:v>
                </c:pt>
                <c:pt idx="56">
                  <c:v>-94.374425</c:v>
                </c:pt>
                <c:pt idx="57">
                  <c:v>-101.528971</c:v>
                </c:pt>
                <c:pt idx="58">
                  <c:v>-100.576343</c:v>
                </c:pt>
                <c:pt idx="59">
                  <c:v>-99.765871</c:v>
                </c:pt>
                <c:pt idx="60">
                  <c:v>-94.422375</c:v>
                </c:pt>
                <c:pt idx="61">
                  <c:v>-101.362746</c:v>
                </c:pt>
                <c:pt idx="62">
                  <c:v>-99.24244</c:v>
                </c:pt>
                <c:pt idx="63">
                  <c:v>-97.291291</c:v>
                </c:pt>
                <c:pt idx="64">
                  <c:v>-101.146646</c:v>
                </c:pt>
                <c:pt idx="65">
                  <c:v>-97.517165</c:v>
                </c:pt>
                <c:pt idx="66">
                  <c:v>-100.793696</c:v>
                </c:pt>
                <c:pt idx="67">
                  <c:v>-100.807555</c:v>
                </c:pt>
                <c:pt idx="68">
                  <c:v>-97.949027</c:v>
                </c:pt>
                <c:pt idx="69">
                  <c:v>-100.812374</c:v>
                </c:pt>
                <c:pt idx="70">
                  <c:v>-100.272683</c:v>
                </c:pt>
                <c:pt idx="71">
                  <c:v>-96.971198</c:v>
                </c:pt>
                <c:pt idx="72">
                  <c:v>-96.5833</c:v>
                </c:pt>
                <c:pt idx="73">
                  <c:v>-101.433033</c:v>
                </c:pt>
                <c:pt idx="74">
                  <c:v>-95.771015</c:v>
                </c:pt>
                <c:pt idx="75">
                  <c:v>-101.819944</c:v>
                </c:pt>
                <c:pt idx="76">
                  <c:v>-102.024326</c:v>
                </c:pt>
                <c:pt idx="77">
                  <c:v>-100.276442</c:v>
                </c:pt>
                <c:pt idx="78">
                  <c:v>-96.934127</c:v>
                </c:pt>
                <c:pt idx="79">
                  <c:v>-102.59402</c:v>
                </c:pt>
                <c:pt idx="80">
                  <c:v>-95.434647</c:v>
                </c:pt>
                <c:pt idx="81">
                  <c:v>-101.356636</c:v>
                </c:pt>
                <c:pt idx="82">
                  <c:v>-101.303274</c:v>
                </c:pt>
                <c:pt idx="83">
                  <c:v>-94.756382</c:v>
                </c:pt>
                <c:pt idx="84">
                  <c:v>-100.815846</c:v>
                </c:pt>
                <c:pt idx="85">
                  <c:v>-94.142565</c:v>
                </c:pt>
                <c:pt idx="86">
                  <c:v>-97.69127</c:v>
                </c:pt>
                <c:pt idx="87">
                  <c:v>-102.343398</c:v>
                </c:pt>
                <c:pt idx="88">
                  <c:v>-102.072539</c:v>
                </c:pt>
                <c:pt idx="89">
                  <c:v>-96.97798299999999</c:v>
                </c:pt>
                <c:pt idx="90">
                  <c:v>-97.631097</c:v>
                </c:pt>
                <c:pt idx="91">
                  <c:v>-96.79833600000001</c:v>
                </c:pt>
                <c:pt idx="92">
                  <c:v>-101.893804</c:v>
                </c:pt>
                <c:pt idx="93">
                  <c:v>-99.111085</c:v>
                </c:pt>
                <c:pt idx="94">
                  <c:v>-102.631561</c:v>
                </c:pt>
                <c:pt idx="95">
                  <c:v>-98.12696099999999</c:v>
                </c:pt>
                <c:pt idx="96">
                  <c:v>-98.578853</c:v>
                </c:pt>
                <c:pt idx="97">
                  <c:v>-102.59762</c:v>
                </c:pt>
                <c:pt idx="98">
                  <c:v>-100.786095</c:v>
                </c:pt>
                <c:pt idx="99">
                  <c:v>-100.913399</c:v>
                </c:pt>
                <c:pt idx="100">
                  <c:v>-94.731265</c:v>
                </c:pt>
                <c:pt idx="101">
                  <c:v>-101.895547</c:v>
                </c:pt>
                <c:pt idx="102">
                  <c:v>-102.610047</c:v>
                </c:pt>
                <c:pt idx="103">
                  <c:v>-95.997755</c:v>
                </c:pt>
                <c:pt idx="104">
                  <c:v>-100.527216</c:v>
                </c:pt>
                <c:pt idx="105">
                  <c:v>-94.357673</c:v>
                </c:pt>
                <c:pt idx="106">
                  <c:v>-100.253107</c:v>
                </c:pt>
                <c:pt idx="107">
                  <c:v>-101.355356</c:v>
                </c:pt>
                <c:pt idx="108">
                  <c:v>-95.56988800000001</c:v>
                </c:pt>
                <c:pt idx="109">
                  <c:v>-96.578153</c:v>
                </c:pt>
                <c:pt idx="110">
                  <c:v>-94.39314899999999</c:v>
                </c:pt>
                <c:pt idx="111">
                  <c:v>-100.461355</c:v>
                </c:pt>
                <c:pt idx="112">
                  <c:v>-99.745697</c:v>
                </c:pt>
                <c:pt idx="113">
                  <c:v>-100.418108</c:v>
                </c:pt>
                <c:pt idx="114">
                  <c:v>-94.022294</c:v>
                </c:pt>
                <c:pt idx="115">
                  <c:v>-97.481921</c:v>
                </c:pt>
                <c:pt idx="116">
                  <c:v>-101.35693</c:v>
                </c:pt>
                <c:pt idx="117">
                  <c:v>-96.30238900000001</c:v>
                </c:pt>
                <c:pt idx="118">
                  <c:v>-96.144237</c:v>
                </c:pt>
                <c:pt idx="119">
                  <c:v>-102.339284</c:v>
                </c:pt>
                <c:pt idx="120">
                  <c:v>-98.255201</c:v>
                </c:pt>
                <c:pt idx="121">
                  <c:v>-95.4216</c:v>
                </c:pt>
                <c:pt idx="122">
                  <c:v>-94.16318</c:v>
                </c:pt>
                <c:pt idx="123">
                  <c:v>-94.305156</c:v>
                </c:pt>
                <c:pt idx="124">
                  <c:v>-96.593623</c:v>
                </c:pt>
                <c:pt idx="125">
                  <c:v>-96.407501</c:v>
                </c:pt>
                <c:pt idx="126">
                  <c:v>-93.89335800000001</c:v>
                </c:pt>
                <c:pt idx="127">
                  <c:v>-97.430415</c:v>
                </c:pt>
                <c:pt idx="128">
                  <c:v>-101.301134</c:v>
                </c:pt>
                <c:pt idx="129">
                  <c:v>-97.361656</c:v>
                </c:pt>
                <c:pt idx="130">
                  <c:v>-95.26963</c:v>
                </c:pt>
                <c:pt idx="131">
                  <c:v>-97.591233</c:v>
                </c:pt>
                <c:pt idx="132">
                  <c:v>-97.201472</c:v>
                </c:pt>
                <c:pt idx="133">
                  <c:v>-101.818493</c:v>
                </c:pt>
                <c:pt idx="134">
                  <c:v>-102.830345</c:v>
                </c:pt>
                <c:pt idx="135">
                  <c:v>-98.840081</c:v>
                </c:pt>
                <c:pt idx="136">
                  <c:v>-94.894865</c:v>
                </c:pt>
                <c:pt idx="137">
                  <c:v>-105.377549</c:v>
                </c:pt>
                <c:pt idx="138">
                  <c:v>-100.4177</c:v>
                </c:pt>
                <c:pt idx="139">
                  <c:v>-98.528187</c:v>
                </c:pt>
                <c:pt idx="140">
                  <c:v>-97.119046</c:v>
                </c:pt>
                <c:pt idx="141">
                  <c:v>-94.966783</c:v>
                </c:pt>
                <c:pt idx="142">
                  <c:v>-95.156504</c:v>
                </c:pt>
                <c:pt idx="143">
                  <c:v>-96.229674</c:v>
                </c:pt>
                <c:pt idx="144">
                  <c:v>-99.89322</c:v>
                </c:pt>
                <c:pt idx="145">
                  <c:v>-99.372249</c:v>
                </c:pt>
                <c:pt idx="146">
                  <c:v>-95.503523</c:v>
                </c:pt>
                <c:pt idx="147">
                  <c:v>-95.67335</c:v>
                </c:pt>
                <c:pt idx="148">
                  <c:v>-98.68469</c:v>
                </c:pt>
                <c:pt idx="149">
                  <c:v>-99.347045</c:v>
                </c:pt>
                <c:pt idx="150">
                  <c:v>-100.253807</c:v>
                </c:pt>
                <c:pt idx="151">
                  <c:v>-99.35985599999999</c:v>
                </c:pt>
                <c:pt idx="152">
                  <c:v>-97.364823</c:v>
                </c:pt>
                <c:pt idx="153">
                  <c:v>-98.67826700000001</c:v>
                </c:pt>
                <c:pt idx="154">
                  <c:v>-95.570348</c:v>
                </c:pt>
                <c:pt idx="155">
                  <c:v>-103.252458</c:v>
                </c:pt>
                <c:pt idx="156">
                  <c:v>-99.87443</c:v>
                </c:pt>
                <c:pt idx="157">
                  <c:v>-98.029267</c:v>
                </c:pt>
                <c:pt idx="158">
                  <c:v>-98.687267</c:v>
                </c:pt>
                <c:pt idx="159">
                  <c:v>-100.272135</c:v>
                </c:pt>
                <c:pt idx="160">
                  <c:v>-98.716851</c:v>
                </c:pt>
                <c:pt idx="161">
                  <c:v>-95.661744</c:v>
                </c:pt>
                <c:pt idx="162">
                  <c:v>-96.622091</c:v>
                </c:pt>
                <c:pt idx="163">
                  <c:v>-98.711094</c:v>
                </c:pt>
                <c:pt idx="164">
                  <c:v>-96.28837799999999</c:v>
                </c:pt>
                <c:pt idx="165">
                  <c:v>-96.984395</c:v>
                </c:pt>
                <c:pt idx="166">
                  <c:v>-96.58908</c:v>
                </c:pt>
                <c:pt idx="167">
                  <c:v>-97.605069</c:v>
                </c:pt>
                <c:pt idx="168">
                  <c:v>-99.260682</c:v>
                </c:pt>
                <c:pt idx="169">
                  <c:v>-99.967856</c:v>
                </c:pt>
                <c:pt idx="170">
                  <c:v>-94.62025</c:v>
                </c:pt>
                <c:pt idx="171">
                  <c:v>-98.240889</c:v>
                </c:pt>
                <c:pt idx="172">
                  <c:v>-99.863648</c:v>
                </c:pt>
                <c:pt idx="173">
                  <c:v>-93.851913</c:v>
                </c:pt>
                <c:pt idx="174">
                  <c:v>-97.311859</c:v>
                </c:pt>
                <c:pt idx="175">
                  <c:v>-94.611056</c:v>
                </c:pt>
                <c:pt idx="176">
                  <c:v>-98.942106</c:v>
                </c:pt>
                <c:pt idx="177">
                  <c:v>-97.21037200000001</c:v>
                </c:pt>
                <c:pt idx="178">
                  <c:v>-94.357579</c:v>
                </c:pt>
                <c:pt idx="179">
                  <c:v>-98.83656</c:v>
                </c:pt>
                <c:pt idx="180">
                  <c:v>-96.410272</c:v>
                </c:pt>
                <c:pt idx="181">
                  <c:v>-98.085899</c:v>
                </c:pt>
                <c:pt idx="182">
                  <c:v>-96.47690799999999</c:v>
                </c:pt>
                <c:pt idx="183">
                  <c:v>-96.27017</c:v>
                </c:pt>
                <c:pt idx="184">
                  <c:v>-99.346622</c:v>
                </c:pt>
                <c:pt idx="185">
                  <c:v>-94.822682</c:v>
                </c:pt>
                <c:pt idx="186">
                  <c:v>-95.995622</c:v>
                </c:pt>
                <c:pt idx="187">
                  <c:v>-99.747112</c:v>
                </c:pt>
                <c:pt idx="188">
                  <c:v>-99.351968</c:v>
                </c:pt>
                <c:pt idx="189">
                  <c:v>-97.637632</c:v>
                </c:pt>
                <c:pt idx="190">
                  <c:v>-98.39997700000001</c:v>
                </c:pt>
                <c:pt idx="191">
                  <c:v>-99.80530299999999</c:v>
                </c:pt>
                <c:pt idx="192">
                  <c:v>-97.798022</c:v>
                </c:pt>
                <c:pt idx="193">
                  <c:v>-96.50838899999999</c:v>
                </c:pt>
                <c:pt idx="194">
                  <c:v>-94.668875</c:v>
                </c:pt>
                <c:pt idx="195">
                  <c:v>-97.477738</c:v>
                </c:pt>
                <c:pt idx="196">
                  <c:v>-94.979085</c:v>
                </c:pt>
                <c:pt idx="197">
                  <c:v>-96.976365</c:v>
                </c:pt>
                <c:pt idx="198">
                  <c:v>-95.382166</c:v>
                </c:pt>
                <c:pt idx="199">
                  <c:v>-95.98808200000001</c:v>
                </c:pt>
                <c:pt idx="200">
                  <c:v>-97.160479</c:v>
                </c:pt>
                <c:pt idx="201">
                  <c:v>-98.171902</c:v>
                </c:pt>
                <c:pt idx="202">
                  <c:v>-98.99847</c:v>
                </c:pt>
                <c:pt idx="203">
                  <c:v>-95.853418</c:v>
                </c:pt>
                <c:pt idx="204">
                  <c:v>-96.67569899999999</c:v>
                </c:pt>
                <c:pt idx="205">
                  <c:v>-95.982102</c:v>
                </c:pt>
                <c:pt idx="206">
                  <c:v>-95.162852</c:v>
                </c:pt>
                <c:pt idx="207">
                  <c:v>-96.08380699999999</c:v>
                </c:pt>
                <c:pt idx="208">
                  <c:v>-98.201195</c:v>
                </c:pt>
                <c:pt idx="209">
                  <c:v>-99.197228</c:v>
                </c:pt>
                <c:pt idx="210">
                  <c:v>-97.769211</c:v>
                </c:pt>
                <c:pt idx="211">
                  <c:v>-94.941649</c:v>
                </c:pt>
                <c:pt idx="212">
                  <c:v>-97.805905</c:v>
                </c:pt>
                <c:pt idx="213">
                  <c:v>-97.831677</c:v>
                </c:pt>
                <c:pt idx="214">
                  <c:v>-95.565194</c:v>
                </c:pt>
                <c:pt idx="215">
                  <c:v>-95.219066</c:v>
                </c:pt>
                <c:pt idx="216">
                  <c:v>-96.923633</c:v>
                </c:pt>
                <c:pt idx="217">
                  <c:v>-98.819292</c:v>
                </c:pt>
                <c:pt idx="218">
                  <c:v>-94.837338</c:v>
                </c:pt>
                <c:pt idx="219">
                  <c:v>-99.730773</c:v>
                </c:pt>
                <c:pt idx="220">
                  <c:v>-93.73925</c:v>
                </c:pt>
                <c:pt idx="221">
                  <c:v>-98.594623</c:v>
                </c:pt>
                <c:pt idx="222">
                  <c:v>-100.208336</c:v>
                </c:pt>
                <c:pt idx="223">
                  <c:v>-98.212918</c:v>
                </c:pt>
                <c:pt idx="224">
                  <c:v>-95.153291</c:v>
                </c:pt>
                <c:pt idx="225">
                  <c:v>-94.37944899999999</c:v>
                </c:pt>
                <c:pt idx="226">
                  <c:v>-97.72474699999999</c:v>
                </c:pt>
                <c:pt idx="227">
                  <c:v>-95.83639100000001</c:v>
                </c:pt>
                <c:pt idx="228">
                  <c:v>-98.317974</c:v>
                </c:pt>
                <c:pt idx="229">
                  <c:v>-100.981304</c:v>
                </c:pt>
                <c:pt idx="230">
                  <c:v>-100.76972</c:v>
                </c:pt>
                <c:pt idx="231">
                  <c:v>-97.129886</c:v>
                </c:pt>
                <c:pt idx="232">
                  <c:v>-101.43853</c:v>
                </c:pt>
                <c:pt idx="233">
                  <c:v>-97.653997</c:v>
                </c:pt>
                <c:pt idx="234">
                  <c:v>-99.237608</c:v>
                </c:pt>
                <c:pt idx="235">
                  <c:v>-95.79544</c:v>
                </c:pt>
                <c:pt idx="236">
                  <c:v>-98.111794</c:v>
                </c:pt>
                <c:pt idx="237">
                  <c:v>-96.921231</c:v>
                </c:pt>
                <c:pt idx="238">
                  <c:v>-99.206137</c:v>
                </c:pt>
                <c:pt idx="239">
                  <c:v>-100.635236</c:v>
                </c:pt>
                <c:pt idx="240">
                  <c:v>-98.22237699999999</c:v>
                </c:pt>
                <c:pt idx="241">
                  <c:v>-95.93037200000001</c:v>
                </c:pt>
                <c:pt idx="242">
                  <c:v>-96.10498800000001</c:v>
                </c:pt>
                <c:pt idx="243">
                  <c:v>-101.732852</c:v>
                </c:pt>
                <c:pt idx="244">
                  <c:v>-100.40312</c:v>
                </c:pt>
                <c:pt idx="245">
                  <c:v>-99.746396</c:v>
                </c:pt>
                <c:pt idx="246">
                  <c:v>-97.860767</c:v>
                </c:pt>
                <c:pt idx="247">
                  <c:v>-100.307373</c:v>
                </c:pt>
                <c:pt idx="248">
                  <c:v>-98.549617</c:v>
                </c:pt>
                <c:pt idx="249">
                  <c:v>-101.205893</c:v>
                </c:pt>
                <c:pt idx="250">
                  <c:v>-99.85493599999999</c:v>
                </c:pt>
                <c:pt idx="251">
                  <c:v>-99.777427</c:v>
                </c:pt>
                <c:pt idx="252">
                  <c:v>-101.054911</c:v>
                </c:pt>
                <c:pt idx="253">
                  <c:v>-100.311368</c:v>
                </c:pt>
              </c:numCache>
            </c:numRef>
          </c:xVal>
          <c:yVal>
            <c:numRef>
              <c:f>combined!$M$2:$M$255</c:f>
              <c:numCache>
                <c:formatCode>0.0000</c:formatCode>
                <c:ptCount val="25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0.0</c:v>
                </c:pt>
                <c:pt idx="96">
                  <c:v>0.0</c:v>
                </c:pt>
                <c:pt idx="97">
                  <c:v>0.0</c:v>
                </c:pt>
                <c:pt idx="98">
                  <c:v>0.0</c:v>
                </c:pt>
                <c:pt idx="99">
                  <c:v>0.0</c:v>
                </c:pt>
                <c:pt idx="100">
                  <c:v>0.0</c:v>
                </c:pt>
                <c:pt idx="101">
                  <c:v>0.0</c:v>
                </c:pt>
                <c:pt idx="102">
                  <c:v>0.0</c:v>
                </c:pt>
                <c:pt idx="103">
                  <c:v>0.0</c:v>
                </c:pt>
                <c:pt idx="104">
                  <c:v>0.0</c:v>
                </c:pt>
                <c:pt idx="105">
                  <c:v>0.0</c:v>
                </c:pt>
                <c:pt idx="106">
                  <c:v>0.0</c:v>
                </c:pt>
                <c:pt idx="107">
                  <c:v>0.0</c:v>
                </c:pt>
                <c:pt idx="108">
                  <c:v>0.0</c:v>
                </c:pt>
                <c:pt idx="109">
                  <c:v>0.0</c:v>
                </c:pt>
                <c:pt idx="110">
                  <c:v>0.0</c:v>
                </c:pt>
                <c:pt idx="111">
                  <c:v>0.0</c:v>
                </c:pt>
                <c:pt idx="112">
                  <c:v>0.0</c:v>
                </c:pt>
                <c:pt idx="113">
                  <c:v>0.0</c:v>
                </c:pt>
                <c:pt idx="114">
                  <c:v>0.0</c:v>
                </c:pt>
                <c:pt idx="115">
                  <c:v>0.0</c:v>
                </c:pt>
                <c:pt idx="116">
                  <c:v>0.0</c:v>
                </c:pt>
                <c:pt idx="117">
                  <c:v>0.0</c:v>
                </c:pt>
                <c:pt idx="118">
                  <c:v>0.0</c:v>
                </c:pt>
                <c:pt idx="119">
                  <c:v>0.0</c:v>
                </c:pt>
                <c:pt idx="120">
                  <c:v>0.0</c:v>
                </c:pt>
                <c:pt idx="121">
                  <c:v>0.0</c:v>
                </c:pt>
                <c:pt idx="122">
                  <c:v>0.0</c:v>
                </c:pt>
                <c:pt idx="123">
                  <c:v>0.0</c:v>
                </c:pt>
                <c:pt idx="124">
                  <c:v>0.0</c:v>
                </c:pt>
                <c:pt idx="125">
                  <c:v>0.0</c:v>
                </c:pt>
                <c:pt idx="126">
                  <c:v>0.0</c:v>
                </c:pt>
                <c:pt idx="127">
                  <c:v>0.0</c:v>
                </c:pt>
                <c:pt idx="128">
                  <c:v>0.0</c:v>
                </c:pt>
                <c:pt idx="129">
                  <c:v>0.0</c:v>
                </c:pt>
                <c:pt idx="130">
                  <c:v>0.0</c:v>
                </c:pt>
                <c:pt idx="131">
                  <c:v>0.0</c:v>
                </c:pt>
                <c:pt idx="132">
                  <c:v>0.0</c:v>
                </c:pt>
                <c:pt idx="133">
                  <c:v>0.0</c:v>
                </c:pt>
                <c:pt idx="134">
                  <c:v>0.0</c:v>
                </c:pt>
                <c:pt idx="135">
                  <c:v>0.0</c:v>
                </c:pt>
                <c:pt idx="136">
                  <c:v>0.0</c:v>
                </c:pt>
                <c:pt idx="137">
                  <c:v>0.0</c:v>
                </c:pt>
                <c:pt idx="138">
                  <c:v>0.0</c:v>
                </c:pt>
                <c:pt idx="139">
                  <c:v>0.0</c:v>
                </c:pt>
                <c:pt idx="140">
                  <c:v>0.0</c:v>
                </c:pt>
                <c:pt idx="141">
                  <c:v>0.0</c:v>
                </c:pt>
                <c:pt idx="142">
                  <c:v>0.0</c:v>
                </c:pt>
                <c:pt idx="143">
                  <c:v>0.0</c:v>
                </c:pt>
                <c:pt idx="144">
                  <c:v>0.0</c:v>
                </c:pt>
                <c:pt idx="145">
                  <c:v>0.0</c:v>
                </c:pt>
                <c:pt idx="146">
                  <c:v>0.0</c:v>
                </c:pt>
                <c:pt idx="147">
                  <c:v>0.0</c:v>
                </c:pt>
                <c:pt idx="148">
                  <c:v>0.0</c:v>
                </c:pt>
                <c:pt idx="149">
                  <c:v>0.0</c:v>
                </c:pt>
                <c:pt idx="150">
                  <c:v>0.0</c:v>
                </c:pt>
                <c:pt idx="151">
                  <c:v>0.0</c:v>
                </c:pt>
                <c:pt idx="152">
                  <c:v>0.0</c:v>
                </c:pt>
                <c:pt idx="153">
                  <c:v>0.0</c:v>
                </c:pt>
                <c:pt idx="154">
                  <c:v>0.0</c:v>
                </c:pt>
                <c:pt idx="155">
                  <c:v>0.0</c:v>
                </c:pt>
                <c:pt idx="156">
                  <c:v>0.0</c:v>
                </c:pt>
                <c:pt idx="157">
                  <c:v>0.0</c:v>
                </c:pt>
                <c:pt idx="158">
                  <c:v>0.0</c:v>
                </c:pt>
                <c:pt idx="159">
                  <c:v>0.0</c:v>
                </c:pt>
                <c:pt idx="160">
                  <c:v>0.0</c:v>
                </c:pt>
                <c:pt idx="161">
                  <c:v>0.0</c:v>
                </c:pt>
                <c:pt idx="162">
                  <c:v>0.0</c:v>
                </c:pt>
                <c:pt idx="163">
                  <c:v>0.0</c:v>
                </c:pt>
                <c:pt idx="164">
                  <c:v>0.0</c:v>
                </c:pt>
                <c:pt idx="165">
                  <c:v>0.0</c:v>
                </c:pt>
                <c:pt idx="166">
                  <c:v>0.0</c:v>
                </c:pt>
                <c:pt idx="167">
                  <c:v>0.0</c:v>
                </c:pt>
                <c:pt idx="168">
                  <c:v>0.0</c:v>
                </c:pt>
                <c:pt idx="169">
                  <c:v>0.0</c:v>
                </c:pt>
                <c:pt idx="170">
                  <c:v>0.0</c:v>
                </c:pt>
                <c:pt idx="171">
                  <c:v>0.0</c:v>
                </c:pt>
                <c:pt idx="172">
                  <c:v>0.0</c:v>
                </c:pt>
                <c:pt idx="173">
                  <c:v>0.0</c:v>
                </c:pt>
                <c:pt idx="174">
                  <c:v>0.0</c:v>
                </c:pt>
                <c:pt idx="175">
                  <c:v>0.0</c:v>
                </c:pt>
                <c:pt idx="176">
                  <c:v>0.0</c:v>
                </c:pt>
                <c:pt idx="177">
                  <c:v>0.0</c:v>
                </c:pt>
                <c:pt idx="178">
                  <c:v>0.0</c:v>
                </c:pt>
                <c:pt idx="179">
                  <c:v>0.0</c:v>
                </c:pt>
                <c:pt idx="180">
                  <c:v>0.0</c:v>
                </c:pt>
                <c:pt idx="181">
                  <c:v>0.0</c:v>
                </c:pt>
                <c:pt idx="182">
                  <c:v>0.0</c:v>
                </c:pt>
                <c:pt idx="183">
                  <c:v>0.0</c:v>
                </c:pt>
                <c:pt idx="184">
                  <c:v>0.0</c:v>
                </c:pt>
                <c:pt idx="185">
                  <c:v>0.0</c:v>
                </c:pt>
                <c:pt idx="186">
                  <c:v>0.0</c:v>
                </c:pt>
                <c:pt idx="187">
                  <c:v>0.0</c:v>
                </c:pt>
                <c:pt idx="188">
                  <c:v>0.0</c:v>
                </c:pt>
                <c:pt idx="189">
                  <c:v>0.0</c:v>
                </c:pt>
                <c:pt idx="190">
                  <c:v>0.0</c:v>
                </c:pt>
                <c:pt idx="191">
                  <c:v>0.0</c:v>
                </c:pt>
                <c:pt idx="192">
                  <c:v>0.0</c:v>
                </c:pt>
                <c:pt idx="193">
                  <c:v>0.0</c:v>
                </c:pt>
                <c:pt idx="194">
                  <c:v>0.0</c:v>
                </c:pt>
                <c:pt idx="195">
                  <c:v>0.0</c:v>
                </c:pt>
                <c:pt idx="196">
                  <c:v>0.0</c:v>
                </c:pt>
                <c:pt idx="197">
                  <c:v>0.0</c:v>
                </c:pt>
                <c:pt idx="198">
                  <c:v>0.0</c:v>
                </c:pt>
                <c:pt idx="199">
                  <c:v>0.0</c:v>
                </c:pt>
                <c:pt idx="200">
                  <c:v>0.0</c:v>
                </c:pt>
                <c:pt idx="201">
                  <c:v>0.0</c:v>
                </c:pt>
                <c:pt idx="202">
                  <c:v>0.0</c:v>
                </c:pt>
                <c:pt idx="203">
                  <c:v>0.0</c:v>
                </c:pt>
                <c:pt idx="204">
                  <c:v>0.0</c:v>
                </c:pt>
                <c:pt idx="205">
                  <c:v>0.0</c:v>
                </c:pt>
                <c:pt idx="206">
                  <c:v>0.0</c:v>
                </c:pt>
                <c:pt idx="207">
                  <c:v>0.0</c:v>
                </c:pt>
                <c:pt idx="208">
                  <c:v>0.0</c:v>
                </c:pt>
                <c:pt idx="209">
                  <c:v>0.0</c:v>
                </c:pt>
                <c:pt idx="210">
                  <c:v>0.0</c:v>
                </c:pt>
                <c:pt idx="211">
                  <c:v>0.0</c:v>
                </c:pt>
                <c:pt idx="212">
                  <c:v>0.0</c:v>
                </c:pt>
                <c:pt idx="213">
                  <c:v>0.0</c:v>
                </c:pt>
                <c:pt idx="214">
                  <c:v>0.0</c:v>
                </c:pt>
                <c:pt idx="215">
                  <c:v>0.0</c:v>
                </c:pt>
                <c:pt idx="216">
                  <c:v>0.0</c:v>
                </c:pt>
                <c:pt idx="217">
                  <c:v>0.0</c:v>
                </c:pt>
                <c:pt idx="218">
                  <c:v>0.0</c:v>
                </c:pt>
                <c:pt idx="219">
                  <c:v>0.0</c:v>
                </c:pt>
                <c:pt idx="220">
                  <c:v>0.0</c:v>
                </c:pt>
                <c:pt idx="221">
                  <c:v>0.0</c:v>
                </c:pt>
                <c:pt idx="222">
                  <c:v>0.0</c:v>
                </c:pt>
                <c:pt idx="223">
                  <c:v>0.0</c:v>
                </c:pt>
                <c:pt idx="224">
                  <c:v>0.0</c:v>
                </c:pt>
                <c:pt idx="225">
                  <c:v>0.0</c:v>
                </c:pt>
                <c:pt idx="226">
                  <c:v>0.0</c:v>
                </c:pt>
                <c:pt idx="227">
                  <c:v>0.0</c:v>
                </c:pt>
                <c:pt idx="228">
                  <c:v>0.0</c:v>
                </c:pt>
                <c:pt idx="229">
                  <c:v>0.0</c:v>
                </c:pt>
                <c:pt idx="230">
                  <c:v>0.0</c:v>
                </c:pt>
                <c:pt idx="231">
                  <c:v>31.98224</c:v>
                </c:pt>
                <c:pt idx="232">
                  <c:v>32.303583</c:v>
                </c:pt>
                <c:pt idx="233">
                  <c:v>33.219095</c:v>
                </c:pt>
                <c:pt idx="234">
                  <c:v>30.703232</c:v>
                </c:pt>
                <c:pt idx="235">
                  <c:v>32.87058</c:v>
                </c:pt>
                <c:pt idx="236">
                  <c:v>31.706982</c:v>
                </c:pt>
                <c:pt idx="237">
                  <c:v>29.877886</c:v>
                </c:pt>
                <c:pt idx="238">
                  <c:v>33.170712</c:v>
                </c:pt>
                <c:pt idx="239">
                  <c:v>31.877105</c:v>
                </c:pt>
                <c:pt idx="240">
                  <c:v>32.238136</c:v>
                </c:pt>
                <c:pt idx="241">
                  <c:v>30.966878</c:v>
                </c:pt>
                <c:pt idx="242">
                  <c:v>33.591161</c:v>
                </c:pt>
                <c:pt idx="243">
                  <c:v>34.53046</c:v>
                </c:pt>
                <c:pt idx="244">
                  <c:v>32.740473</c:v>
                </c:pt>
                <c:pt idx="245">
                  <c:v>30.479472</c:v>
                </c:pt>
                <c:pt idx="246">
                  <c:v>28.907618</c:v>
                </c:pt>
                <c:pt idx="247">
                  <c:v>29.985877</c:v>
                </c:pt>
                <c:pt idx="248">
                  <c:v>31.951645</c:v>
                </c:pt>
                <c:pt idx="249">
                  <c:v>34.525172</c:v>
                </c:pt>
                <c:pt idx="250">
                  <c:v>30.883707</c:v>
                </c:pt>
                <c:pt idx="251">
                  <c:v>33.980404</c:v>
                </c:pt>
                <c:pt idx="252">
                  <c:v>31.835774</c:v>
                </c:pt>
                <c:pt idx="253">
                  <c:v>28.745217</c:v>
                </c:pt>
              </c:numCache>
            </c:numRef>
          </c:yVal>
          <c:bubbleSize>
            <c:numRef>
              <c:f>combined!$F$2:$F$255</c:f>
              <c:numCache>
                <c:formatCode>#,##0</c:formatCode>
                <c:ptCount val="254"/>
                <c:pt idx="0">
                  <c:v>6392.0</c:v>
                </c:pt>
                <c:pt idx="1">
                  <c:v>110867.0</c:v>
                </c:pt>
                <c:pt idx="2">
                  <c:v>3804.0</c:v>
                </c:pt>
                <c:pt idx="3">
                  <c:v>7435.0</c:v>
                </c:pt>
                <c:pt idx="4">
                  <c:v>6622.0</c:v>
                </c:pt>
                <c:pt idx="5">
                  <c:v>8505.0</c:v>
                </c:pt>
                <c:pt idx="6">
                  <c:v>30627.0</c:v>
                </c:pt>
                <c:pt idx="7">
                  <c:v>8828.0</c:v>
                </c:pt>
                <c:pt idx="8">
                  <c:v>180389.0</c:v>
                </c:pt>
                <c:pt idx="9">
                  <c:v>11314.0</c:v>
                </c:pt>
                <c:pt idx="10">
                  <c:v>304823.0</c:v>
                </c:pt>
                <c:pt idx="11">
                  <c:v>2200.0</c:v>
                </c:pt>
                <c:pt idx="12">
                  <c:v>8058.0</c:v>
                </c:pt>
                <c:pt idx="13">
                  <c:v>4483.0</c:v>
                </c:pt>
                <c:pt idx="14">
                  <c:v>1814.0</c:v>
                </c:pt>
                <c:pt idx="15">
                  <c:v>10368.0</c:v>
                </c:pt>
                <c:pt idx="16">
                  <c:v>3919.0</c:v>
                </c:pt>
                <c:pt idx="17">
                  <c:v>6158.0</c:v>
                </c:pt>
                <c:pt idx="18">
                  <c:v>8271.0</c:v>
                </c:pt>
                <c:pt idx="19">
                  <c:v>2553.0</c:v>
                </c:pt>
                <c:pt idx="20">
                  <c:v>5127.0</c:v>
                </c:pt>
                <c:pt idx="21">
                  <c:v>191960.0</c:v>
                </c:pt>
                <c:pt idx="22">
                  <c:v>27910.0</c:v>
                </c:pt>
                <c:pt idx="23">
                  <c:v>25562.0</c:v>
                </c:pt>
                <c:pt idx="24">
                  <c:v>17692.0</c:v>
                </c:pt>
                <c:pt idx="25">
                  <c:v>3727.0</c:v>
                </c:pt>
                <c:pt idx="26">
                  <c:v>89133.0</c:v>
                </c:pt>
                <c:pt idx="27">
                  <c:v>1759.0</c:v>
                </c:pt>
                <c:pt idx="28">
                  <c:v>2585.0</c:v>
                </c:pt>
                <c:pt idx="29">
                  <c:v>1.177468E6</c:v>
                </c:pt>
                <c:pt idx="30">
                  <c:v>7634.0</c:v>
                </c:pt>
                <c:pt idx="31">
                  <c:v>5200.0</c:v>
                </c:pt>
                <c:pt idx="32">
                  <c:v>147265.0</c:v>
                </c:pt>
                <c:pt idx="33">
                  <c:v>2427.0</c:v>
                </c:pt>
                <c:pt idx="34">
                  <c:v>1569.0</c:v>
                </c:pt>
                <c:pt idx="35">
                  <c:v>8566.0</c:v>
                </c:pt>
                <c:pt idx="36">
                  <c:v>918552.0</c:v>
                </c:pt>
                <c:pt idx="37">
                  <c:v>4002.0</c:v>
                </c:pt>
                <c:pt idx="38">
                  <c:v>66571.0</c:v>
                </c:pt>
                <c:pt idx="39">
                  <c:v>14886.0</c:v>
                </c:pt>
                <c:pt idx="40">
                  <c:v>3589.0</c:v>
                </c:pt>
                <c:pt idx="41">
                  <c:v>2.000011E6</c:v>
                </c:pt>
                <c:pt idx="42">
                  <c:v>1509.0</c:v>
                </c:pt>
                <c:pt idx="43">
                  <c:v>123.0</c:v>
                </c:pt>
                <c:pt idx="44">
                  <c:v>1785.0</c:v>
                </c:pt>
                <c:pt idx="45">
                  <c:v>2211.0</c:v>
                </c:pt>
                <c:pt idx="46">
                  <c:v>68161.0</c:v>
                </c:pt>
                <c:pt idx="47">
                  <c:v>4583.0</c:v>
                </c:pt>
                <c:pt idx="48">
                  <c:v>8447.0</c:v>
                </c:pt>
                <c:pt idx="49">
                  <c:v>9424.0</c:v>
                </c:pt>
                <c:pt idx="50">
                  <c:v>7790.0</c:v>
                </c:pt>
                <c:pt idx="51">
                  <c:v>11546.0</c:v>
                </c:pt>
                <c:pt idx="52">
                  <c:v>4163.0</c:v>
                </c:pt>
                <c:pt idx="53">
                  <c:v>16194.0</c:v>
                </c:pt>
                <c:pt idx="54">
                  <c:v>186.0</c:v>
                </c:pt>
                <c:pt idx="55">
                  <c:v>19914.0</c:v>
                </c:pt>
                <c:pt idx="56">
                  <c:v>41078.0</c:v>
                </c:pt>
                <c:pt idx="57">
                  <c:v>776.0</c:v>
                </c:pt>
                <c:pt idx="58">
                  <c:v>2050.0</c:v>
                </c:pt>
                <c:pt idx="59">
                  <c:v>6963.0</c:v>
                </c:pt>
                <c:pt idx="60">
                  <c:v>57307.0</c:v>
                </c:pt>
                <c:pt idx="61">
                  <c:v>13807.0</c:v>
                </c:pt>
                <c:pt idx="62">
                  <c:v>8002.0</c:v>
                </c:pt>
                <c:pt idx="63">
                  <c:v>974880.0</c:v>
                </c:pt>
                <c:pt idx="64">
                  <c:v>27533.0</c:v>
                </c:pt>
                <c:pt idx="65">
                  <c:v>42806.0</c:v>
                </c:pt>
                <c:pt idx="66">
                  <c:v>821.0</c:v>
                </c:pt>
                <c:pt idx="67">
                  <c:v>690.0</c:v>
                </c:pt>
                <c:pt idx="68">
                  <c:v>79474.0</c:v>
                </c:pt>
                <c:pt idx="69">
                  <c:v>12830.0</c:v>
                </c:pt>
                <c:pt idx="70">
                  <c:v>1926.0</c:v>
                </c:pt>
                <c:pt idx="71">
                  <c:v>51501.0</c:v>
                </c:pt>
                <c:pt idx="72">
                  <c:v>12511.0</c:v>
                </c:pt>
                <c:pt idx="73">
                  <c:v>431.0</c:v>
                </c:pt>
                <c:pt idx="74">
                  <c:v>339694.0</c:v>
                </c:pt>
                <c:pt idx="75">
                  <c:v>155708.0</c:v>
                </c:pt>
                <c:pt idx="76">
                  <c:v>73644.0</c:v>
                </c:pt>
                <c:pt idx="77">
                  <c:v>1136.0</c:v>
                </c:pt>
                <c:pt idx="78">
                  <c:v>9718.0</c:v>
                </c:pt>
                <c:pt idx="79">
                  <c:v>3106.0</c:v>
                </c:pt>
                <c:pt idx="80">
                  <c:v>178505.0</c:v>
                </c:pt>
                <c:pt idx="81">
                  <c:v>1431.0</c:v>
                </c:pt>
                <c:pt idx="82">
                  <c:v>4310.0</c:v>
                </c:pt>
                <c:pt idx="83">
                  <c:v>30867.0</c:v>
                </c:pt>
                <c:pt idx="84">
                  <c:v>2468.0</c:v>
                </c:pt>
                <c:pt idx="85">
                  <c:v>14387.0</c:v>
                </c:pt>
                <c:pt idx="86">
                  <c:v>632962.0</c:v>
                </c:pt>
                <c:pt idx="87">
                  <c:v>13484.0</c:v>
                </c:pt>
                <c:pt idx="88">
                  <c:v>894.0</c:v>
                </c:pt>
                <c:pt idx="89">
                  <c:v>15883.0</c:v>
                </c:pt>
                <c:pt idx="90">
                  <c:v>20791.0</c:v>
                </c:pt>
                <c:pt idx="91">
                  <c:v>383737.0</c:v>
                </c:pt>
                <c:pt idx="92">
                  <c:v>52296.0</c:v>
                </c:pt>
                <c:pt idx="93">
                  <c:v>27315.0</c:v>
                </c:pt>
                <c:pt idx="94">
                  <c:v>7679.0</c:v>
                </c:pt>
                <c:pt idx="95">
                  <c:v>7162.0</c:v>
                </c:pt>
                <c:pt idx="96">
                  <c:v>3003.0</c:v>
                </c:pt>
                <c:pt idx="97">
                  <c:v>1378.0</c:v>
                </c:pt>
                <c:pt idx="98">
                  <c:v>1371.0</c:v>
                </c:pt>
                <c:pt idx="99">
                  <c:v>9404.0</c:v>
                </c:pt>
                <c:pt idx="100">
                  <c:v>8411.0</c:v>
                </c:pt>
                <c:pt idx="101">
                  <c:v>78745.0</c:v>
                </c:pt>
                <c:pt idx="102">
                  <c:v>2863.0</c:v>
                </c:pt>
                <c:pt idx="103">
                  <c:v>128544.0</c:v>
                </c:pt>
                <c:pt idx="104">
                  <c:v>1760.0</c:v>
                </c:pt>
                <c:pt idx="105">
                  <c:v>21387.0</c:v>
                </c:pt>
                <c:pt idx="106">
                  <c:v>3517.0</c:v>
                </c:pt>
                <c:pt idx="107">
                  <c:v>4285.0</c:v>
                </c:pt>
                <c:pt idx="108">
                  <c:v>30781.0</c:v>
                </c:pt>
                <c:pt idx="109">
                  <c:v>458872.0</c:v>
                </c:pt>
                <c:pt idx="110">
                  <c:v>35423.0</c:v>
                </c:pt>
                <c:pt idx="111">
                  <c:v>61817.0</c:v>
                </c:pt>
                <c:pt idx="112">
                  <c:v>2612.0</c:v>
                </c:pt>
                <c:pt idx="113">
                  <c:v>8488.0</c:v>
                </c:pt>
                <c:pt idx="114">
                  <c:v>22233.0</c:v>
                </c:pt>
                <c:pt idx="115">
                  <c:v>163528.0</c:v>
                </c:pt>
                <c:pt idx="116">
                  <c:v>3077.0</c:v>
                </c:pt>
                <c:pt idx="117">
                  <c:v>91496.0</c:v>
                </c:pt>
                <c:pt idx="118">
                  <c:v>11397.0</c:v>
                </c:pt>
                <c:pt idx="119">
                  <c:v>7260.0</c:v>
                </c:pt>
                <c:pt idx="120">
                  <c:v>78543.0</c:v>
                </c:pt>
                <c:pt idx="121">
                  <c:v>13291.0</c:v>
                </c:pt>
                <c:pt idx="122">
                  <c:v>6156.0</c:v>
                </c:pt>
                <c:pt idx="123">
                  <c:v>15888.0</c:v>
                </c:pt>
                <c:pt idx="124">
                  <c:v>13501.0</c:v>
                </c:pt>
                <c:pt idx="125">
                  <c:v>48495.0</c:v>
                </c:pt>
                <c:pt idx="126">
                  <c:v>50323.0</c:v>
                </c:pt>
                <c:pt idx="127">
                  <c:v>5514.0</c:v>
                </c:pt>
                <c:pt idx="128">
                  <c:v>2824.0</c:v>
                </c:pt>
                <c:pt idx="129">
                  <c:v>11943.0</c:v>
                </c:pt>
                <c:pt idx="130">
                  <c:v>124337.0</c:v>
                </c:pt>
                <c:pt idx="131">
                  <c:v>361.0</c:v>
                </c:pt>
                <c:pt idx="132">
                  <c:v>7206.0</c:v>
                </c:pt>
                <c:pt idx="133">
                  <c:v>3874.0</c:v>
                </c:pt>
                <c:pt idx="134">
                  <c:v>3527.0</c:v>
                </c:pt>
                <c:pt idx="135">
                  <c:v>5538.0</c:v>
                </c:pt>
                <c:pt idx="136">
                  <c:v>185379.0</c:v>
                </c:pt>
                <c:pt idx="137">
                  <c:v>1668.0</c:v>
                </c:pt>
                <c:pt idx="138">
                  <c:v>2371.0</c:v>
                </c:pt>
                <c:pt idx="139">
                  <c:v>24213.0</c:v>
                </c:pt>
                <c:pt idx="140">
                  <c:v>386742.0</c:v>
                </c:pt>
                <c:pt idx="141">
                  <c:v>15821.0</c:v>
                </c:pt>
                <c:pt idx="142">
                  <c:v>27092.0</c:v>
                </c:pt>
                <c:pt idx="143">
                  <c:v>24684.0</c:v>
                </c:pt>
                <c:pt idx="144">
                  <c:v>75696.0</c:v>
                </c:pt>
                <c:pt idx="145">
                  <c:v>8869.0</c:v>
                </c:pt>
                <c:pt idx="146">
                  <c:v>264980.0</c:v>
                </c:pt>
                <c:pt idx="147">
                  <c:v>3322.0</c:v>
                </c:pt>
                <c:pt idx="148">
                  <c:v>14270.0</c:v>
                </c:pt>
                <c:pt idx="149">
                  <c:v>2350.0</c:v>
                </c:pt>
                <c:pt idx="150">
                  <c:v>1056.0</c:v>
                </c:pt>
                <c:pt idx="151">
                  <c:v>6637.0</c:v>
                </c:pt>
                <c:pt idx="152">
                  <c:v>81684.0</c:v>
                </c:pt>
                <c:pt idx="153">
                  <c:v>11535.0</c:v>
                </c:pt>
                <c:pt idx="154">
                  <c:v>28901.0</c:v>
                </c:pt>
                <c:pt idx="155">
                  <c:v>6782.0</c:v>
                </c:pt>
                <c:pt idx="156">
                  <c:v>9979.0</c:v>
                </c:pt>
                <c:pt idx="157">
                  <c:v>103491.0</c:v>
                </c:pt>
                <c:pt idx="158">
                  <c:v>6322.0</c:v>
                </c:pt>
                <c:pt idx="159">
                  <c:v>1895.0</c:v>
                </c:pt>
                <c:pt idx="160">
                  <c:v>74239.0</c:v>
                </c:pt>
                <c:pt idx="161">
                  <c:v>26494.0</c:v>
                </c:pt>
                <c:pt idx="162">
                  <c:v>10926.0</c:v>
                </c:pt>
                <c:pt idx="163">
                  <c:v>25711.0</c:v>
                </c:pt>
                <c:pt idx="164">
                  <c:v>59604.0</c:v>
                </c:pt>
                <c:pt idx="165">
                  <c:v>14517.0</c:v>
                </c:pt>
                <c:pt idx="166">
                  <c:v>8832.0</c:v>
                </c:pt>
                <c:pt idx="167">
                  <c:v>253440.0</c:v>
                </c:pt>
                <c:pt idx="168">
                  <c:v>14830.0</c:v>
                </c:pt>
                <c:pt idx="169">
                  <c:v>6701.0</c:v>
                </c:pt>
                <c:pt idx="170">
                  <c:v>31129.0</c:v>
                </c:pt>
                <c:pt idx="171">
                  <c:v>12815.0</c:v>
                </c:pt>
                <c:pt idx="172">
                  <c:v>1696.0</c:v>
                </c:pt>
                <c:pt idx="173">
                  <c:v>7551.0</c:v>
                </c:pt>
                <c:pt idx="174">
                  <c:v>39929.0</c:v>
                </c:pt>
                <c:pt idx="175">
                  <c:v>49317.0</c:v>
                </c:pt>
                <c:pt idx="176">
                  <c:v>18121.0</c:v>
                </c:pt>
                <c:pt idx="177">
                  <c:v>23408.0</c:v>
                </c:pt>
                <c:pt idx="178">
                  <c:v>18929.0</c:v>
                </c:pt>
                <c:pt idx="179">
                  <c:v>10581.0</c:v>
                </c:pt>
                <c:pt idx="180">
                  <c:v>22519.0</c:v>
                </c:pt>
                <c:pt idx="181">
                  <c:v>27902.0</c:v>
                </c:pt>
                <c:pt idx="182">
                  <c:v>27362.0</c:v>
                </c:pt>
                <c:pt idx="183">
                  <c:v>18005.0</c:v>
                </c:pt>
                <c:pt idx="184">
                  <c:v>6052.0</c:v>
                </c:pt>
                <c:pt idx="185">
                  <c:v>43198.0</c:v>
                </c:pt>
                <c:pt idx="186">
                  <c:v>10884.0</c:v>
                </c:pt>
                <c:pt idx="187">
                  <c:v>2307.0</c:v>
                </c:pt>
                <c:pt idx="188">
                  <c:v>32854.0</c:v>
                </c:pt>
                <c:pt idx="189">
                  <c:v>11977.0</c:v>
                </c:pt>
                <c:pt idx="190">
                  <c:v>7195.0</c:v>
                </c:pt>
                <c:pt idx="191">
                  <c:v>2426.0</c:v>
                </c:pt>
                <c:pt idx="192">
                  <c:v>35587.0</c:v>
                </c:pt>
                <c:pt idx="193">
                  <c:v>13349.0</c:v>
                </c:pt>
                <c:pt idx="194">
                  <c:v>24445.0</c:v>
                </c:pt>
                <c:pt idx="195">
                  <c:v>12438.0</c:v>
                </c:pt>
                <c:pt idx="196">
                  <c:v>7194.0</c:v>
                </c:pt>
                <c:pt idx="197">
                  <c:v>9681.0</c:v>
                </c:pt>
                <c:pt idx="198">
                  <c:v>27438.0</c:v>
                </c:pt>
                <c:pt idx="199">
                  <c:v>14959.0</c:v>
                </c:pt>
                <c:pt idx="200">
                  <c:v>5165.0</c:v>
                </c:pt>
                <c:pt idx="201">
                  <c:v>4823.0</c:v>
                </c:pt>
                <c:pt idx="202">
                  <c:v>22565.0</c:v>
                </c:pt>
                <c:pt idx="203">
                  <c:v>49298.0</c:v>
                </c:pt>
                <c:pt idx="204">
                  <c:v>74226.0</c:v>
                </c:pt>
                <c:pt idx="205">
                  <c:v>29838.0</c:v>
                </c:pt>
                <c:pt idx="206">
                  <c:v>16325.0</c:v>
                </c:pt>
                <c:pt idx="207">
                  <c:v>48792.0</c:v>
                </c:pt>
                <c:pt idx="208">
                  <c:v>26636.0</c:v>
                </c:pt>
                <c:pt idx="209">
                  <c:v>2532.0</c:v>
                </c:pt>
                <c:pt idx="210">
                  <c:v>5662.0</c:v>
                </c:pt>
                <c:pt idx="211">
                  <c:v>26825.0</c:v>
                </c:pt>
                <c:pt idx="212">
                  <c:v>75933.0</c:v>
                </c:pt>
                <c:pt idx="213">
                  <c:v>34955.0</c:v>
                </c:pt>
                <c:pt idx="214">
                  <c:v>21234.0</c:v>
                </c:pt>
                <c:pt idx="215">
                  <c:v>6663.0</c:v>
                </c:pt>
                <c:pt idx="216">
                  <c:v>13112.0</c:v>
                </c:pt>
                <c:pt idx="217">
                  <c:v>3803.0</c:v>
                </c:pt>
                <c:pt idx="218">
                  <c:v>37397.0</c:v>
                </c:pt>
                <c:pt idx="219">
                  <c:v>3654.0</c:v>
                </c:pt>
                <c:pt idx="220">
                  <c:v>9035.0</c:v>
                </c:pt>
                <c:pt idx="221">
                  <c:v>3434.0</c:v>
                </c:pt>
                <c:pt idx="222">
                  <c:v>3567.0</c:v>
                </c:pt>
                <c:pt idx="223">
                  <c:v>7793.0</c:v>
                </c:pt>
                <c:pt idx="224">
                  <c:v>11733.0</c:v>
                </c:pt>
                <c:pt idx="225">
                  <c:v>13073.0</c:v>
                </c:pt>
                <c:pt idx="226">
                  <c:v>12876.0</c:v>
                </c:pt>
                <c:pt idx="227">
                  <c:v>33179.0</c:v>
                </c:pt>
                <c:pt idx="228">
                  <c:v>17255.0</c:v>
                </c:pt>
                <c:pt idx="229">
                  <c:v>1307.0</c:v>
                </c:pt>
                <c:pt idx="230">
                  <c:v>626.0</c:v>
                </c:pt>
                <c:pt idx="231">
                  <c:v>21985.0</c:v>
                </c:pt>
                <c:pt idx="232">
                  <c:v>16931.0</c:v>
                </c:pt>
                <c:pt idx="233">
                  <c:v>35888.0</c:v>
                </c:pt>
                <c:pt idx="234">
                  <c:v>5201.0</c:v>
                </c:pt>
                <c:pt idx="235">
                  <c:v>6777.0</c:v>
                </c:pt>
                <c:pt idx="236">
                  <c:v>5564.0</c:v>
                </c:pt>
                <c:pt idx="237">
                  <c:v>15825.0</c:v>
                </c:pt>
                <c:pt idx="238">
                  <c:v>1286.0</c:v>
                </c:pt>
                <c:pt idx="239">
                  <c:v>2326.0</c:v>
                </c:pt>
                <c:pt idx="240">
                  <c:v>20801.0</c:v>
                </c:pt>
                <c:pt idx="241">
                  <c:v>2893.0</c:v>
                </c:pt>
                <c:pt idx="242">
                  <c:v>19396.0</c:v>
                </c:pt>
                <c:pt idx="243">
                  <c:v>4182.0</c:v>
                </c:pt>
                <c:pt idx="244">
                  <c:v>2811.0</c:v>
                </c:pt>
                <c:pt idx="245">
                  <c:v>2947.0</c:v>
                </c:pt>
                <c:pt idx="246">
                  <c:v>7831.0</c:v>
                </c:pt>
                <c:pt idx="247">
                  <c:v>1565.0</c:v>
                </c:pt>
                <c:pt idx="248">
                  <c:v>8783.0</c:v>
                </c:pt>
                <c:pt idx="249">
                  <c:v>1141.0</c:v>
                </c:pt>
                <c:pt idx="250">
                  <c:v>1638.0</c:v>
                </c:pt>
                <c:pt idx="251">
                  <c:v>1076.0</c:v>
                </c:pt>
                <c:pt idx="252">
                  <c:v>851.0</c:v>
                </c:pt>
                <c:pt idx="253">
                  <c:v>734.0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2069822296"/>
        <c:axId val="2069825608"/>
      </c:bubbleChart>
      <c:valAx>
        <c:axId val="2069822296"/>
        <c:scaling>
          <c:orientation val="minMax"/>
          <c:max val="-93.0"/>
          <c:min val="-107.0"/>
        </c:scaling>
        <c:delete val="0"/>
        <c:axPos val="b"/>
        <c:title>
          <c:tx>
            <c:rich>
              <a:bodyPr anchor="t"/>
              <a:lstStyle/>
              <a:p>
                <a:pPr>
                  <a:defRPr/>
                </a:pPr>
                <a:r>
                  <a:rPr lang="en-US" sz="1100" b="0"/>
                  <a:t>Area of circle represents number of registered</a:t>
                </a:r>
                <a:r>
                  <a:rPr lang="en-US" sz="1100" b="0" baseline="0"/>
                  <a:t> voters in 2012</a:t>
                </a:r>
                <a:endParaRPr lang="en-US" sz="1100" b="0"/>
              </a:p>
            </c:rich>
          </c:tx>
          <c:layout>
            <c:manualLayout>
              <c:xMode val="edge"/>
              <c:yMode val="edge"/>
              <c:x val="0.0235655287737746"/>
              <c:y val="0.931111111111111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069825608"/>
        <c:crosses val="autoZero"/>
        <c:crossBetween val="midCat"/>
      </c:valAx>
      <c:valAx>
        <c:axId val="2069825608"/>
        <c:scaling>
          <c:orientation val="minMax"/>
          <c:max val="37.0"/>
          <c:min val="25.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one"/>
        <c:spPr>
          <a:ln>
            <a:noFill/>
          </a:ln>
        </c:spPr>
        <c:crossAx val="2069822296"/>
        <c:crosses val="autoZero"/>
        <c:crossBetween val="midCat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0191762129713295"/>
          <c:y val="0.654491688538932"/>
          <c:w val="0.169720003677565"/>
          <c:h val="0.260334062408866"/>
        </c:manualLayout>
      </c:layout>
      <c:overlay val="1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608427</xdr:colOff>
      <xdr:row>36</xdr:row>
      <xdr:rowOff>0</xdr:rowOff>
    </xdr:to>
    <xdr:graphicFrame macro="">
      <xdr:nvGraphicFramePr>
        <xdr:cNvPr id="8" name="Chart 7" title="Republican and Democratic drift by Texas county, 2008-20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6</xdr:row>
      <xdr:rowOff>0</xdr:rowOff>
    </xdr:from>
    <xdr:to>
      <xdr:col>0</xdr:col>
      <xdr:colOff>1041400</xdr:colOff>
      <xdr:row>7</xdr:row>
      <xdr:rowOff>0</xdr:rowOff>
    </xdr:to>
    <xdr:pic>
      <xdr:nvPicPr>
        <xdr:cNvPr id="3" name="Picture 2" descr="cc-by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238500"/>
          <a:ext cx="1016000" cy="19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762000</xdr:colOff>
      <xdr:row>2</xdr:row>
      <xdr:rowOff>82550</xdr:rowOff>
    </xdr:from>
    <xdr:to>
      <xdr:col>18</xdr:col>
      <xdr:colOff>660400</xdr:colOff>
      <xdr:row>32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787401</xdr:colOff>
      <xdr:row>1</xdr:row>
      <xdr:rowOff>95250</xdr:rowOff>
    </xdr:from>
    <xdr:to>
      <xdr:col>22</xdr:col>
      <xdr:colOff>570328</xdr:colOff>
      <xdr:row>37</xdr:row>
      <xdr:rowOff>95250</xdr:rowOff>
    </xdr:to>
    <xdr:graphicFrame macro="">
      <xdr:nvGraphicFramePr>
        <xdr:cNvPr id="6" name="Chart 5" title="Republican and Democratic drift by Texas county, 2008-20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2008-raw" connectionId="1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2012-raw" connectionId="2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ounties_list_48" connectionId="3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"/>
  <sheetViews>
    <sheetView workbookViewId="0"/>
  </sheetViews>
  <sheetFormatPr baseColWidth="10" defaultRowHeight="15" x14ac:dyDescent="0"/>
  <sheetData/>
  <phoneticPr fontId="4" type="noConversion"/>
  <pageMargins left="0.75" right="0.75" top="1" bottom="1" header="0.5" footer="0.5"/>
  <pageSetup scale="7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37" sqref="A37"/>
    </sheetView>
  </sheetViews>
  <sheetFormatPr baseColWidth="10" defaultRowHeight="15" x14ac:dyDescent="0"/>
  <cols>
    <col min="1" max="1" width="76.1640625" customWidth="1"/>
  </cols>
  <sheetData>
    <row r="1" spans="1:1">
      <c r="A1" s="5" t="s">
        <v>572</v>
      </c>
    </row>
    <row r="2" spans="1:1">
      <c r="A2" t="s">
        <v>573</v>
      </c>
    </row>
    <row r="4" spans="1:1">
      <c r="A4" s="5" t="s">
        <v>578</v>
      </c>
    </row>
    <row r="5" spans="1:1">
      <c r="A5" t="s">
        <v>574</v>
      </c>
    </row>
    <row r="6" spans="1:1">
      <c r="A6" t="s">
        <v>575</v>
      </c>
    </row>
    <row r="9" spans="1:1">
      <c r="A9" s="5" t="s">
        <v>568</v>
      </c>
    </row>
    <row r="10" spans="1:1">
      <c r="A10" t="s">
        <v>570</v>
      </c>
    </row>
    <row r="11" spans="1:1">
      <c r="A11" t="s">
        <v>569</v>
      </c>
    </row>
    <row r="12" spans="1:1">
      <c r="A12" t="s">
        <v>576</v>
      </c>
    </row>
    <row r="13" spans="1:1">
      <c r="A13" t="s">
        <v>571</v>
      </c>
    </row>
    <row r="15" spans="1:1">
      <c r="A15" s="5" t="s">
        <v>580</v>
      </c>
    </row>
    <row r="16" spans="1:1">
      <c r="A16" t="s">
        <v>581</v>
      </c>
    </row>
    <row r="17" spans="1:1">
      <c r="A17" t="s">
        <v>582</v>
      </c>
    </row>
    <row r="21" spans="1:1">
      <c r="A21" s="5" t="s">
        <v>579</v>
      </c>
    </row>
    <row r="23" spans="1:1">
      <c r="A23" s="5" t="s">
        <v>285</v>
      </c>
    </row>
    <row r="24" spans="1:1">
      <c r="A24" t="s">
        <v>286</v>
      </c>
    </row>
    <row r="26" spans="1:1">
      <c r="A26" s="5" t="s">
        <v>287</v>
      </c>
    </row>
    <row r="27" spans="1:1">
      <c r="A27" t="s">
        <v>288</v>
      </c>
    </row>
    <row r="29" spans="1:1">
      <c r="A29" s="5" t="s">
        <v>289</v>
      </c>
    </row>
    <row r="30" spans="1:1">
      <c r="A30" t="s">
        <v>290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sqref="A1:H1"/>
    </sheetView>
  </sheetViews>
  <sheetFormatPr baseColWidth="10" defaultRowHeight="15" x14ac:dyDescent="0"/>
  <cols>
    <col min="1" max="1" width="15.6640625" bestFit="1" customWidth="1"/>
    <col min="2" max="3" width="9.33203125" bestFit="1" customWidth="1"/>
    <col min="4" max="4" width="6.83203125" bestFit="1" customWidth="1"/>
    <col min="5" max="5" width="6.83203125" customWidth="1"/>
    <col min="6" max="6" width="9.33203125" bestFit="1" customWidth="1"/>
    <col min="7" max="7" width="10.33203125" bestFit="1" customWidth="1"/>
    <col min="8" max="8" width="7.1640625" bestFit="1" customWidth="1"/>
  </cols>
  <sheetData>
    <row r="1" spans="1:8">
      <c r="A1" s="5" t="s">
        <v>255</v>
      </c>
      <c r="B1" s="5" t="s">
        <v>256</v>
      </c>
      <c r="C1" s="5" t="s">
        <v>257</v>
      </c>
      <c r="D1" s="5" t="s">
        <v>258</v>
      </c>
      <c r="E1" s="5" t="s">
        <v>259</v>
      </c>
      <c r="F1" s="5" t="s">
        <v>263</v>
      </c>
      <c r="G1" s="5" t="s">
        <v>261</v>
      </c>
      <c r="H1" s="5" t="s">
        <v>262</v>
      </c>
    </row>
    <row r="2" spans="1:8">
      <c r="A2" t="s">
        <v>0</v>
      </c>
      <c r="B2" s="1">
        <v>4479328</v>
      </c>
      <c r="C2" s="1">
        <v>3528633</v>
      </c>
      <c r="D2" s="1">
        <v>56116</v>
      </c>
      <c r="E2" s="1">
        <v>0</v>
      </c>
      <c r="F2" s="1">
        <v>8077795</v>
      </c>
      <c r="G2" s="1">
        <v>13575062</v>
      </c>
      <c r="H2" s="2">
        <v>0.59499999999999997</v>
      </c>
    </row>
    <row r="3" spans="1:8">
      <c r="A3" t="s">
        <v>1</v>
      </c>
      <c r="B3" s="1">
        <v>11884</v>
      </c>
      <c r="C3" s="1">
        <v>4630</v>
      </c>
      <c r="D3">
        <v>115</v>
      </c>
      <c r="E3" s="1">
        <v>0</v>
      </c>
      <c r="F3" s="1">
        <v>16655</v>
      </c>
      <c r="G3" s="1">
        <v>27627</v>
      </c>
      <c r="H3" s="2">
        <v>0.6028</v>
      </c>
    </row>
    <row r="4" spans="1:8">
      <c r="A4" t="s">
        <v>2</v>
      </c>
      <c r="B4" s="1">
        <v>3816</v>
      </c>
      <c r="C4">
        <v>790</v>
      </c>
      <c r="D4">
        <v>18</v>
      </c>
      <c r="E4" s="1">
        <v>0</v>
      </c>
      <c r="F4" s="1">
        <v>4629</v>
      </c>
      <c r="G4" s="1">
        <v>8463</v>
      </c>
      <c r="H4" s="2">
        <v>0.54690000000000005</v>
      </c>
    </row>
    <row r="5" spans="1:8">
      <c r="A5" t="s">
        <v>3</v>
      </c>
      <c r="B5" s="1">
        <v>19569</v>
      </c>
      <c r="C5" s="1">
        <v>9379</v>
      </c>
      <c r="D5">
        <v>189</v>
      </c>
      <c r="E5" s="1">
        <v>0</v>
      </c>
      <c r="F5" s="1">
        <v>29153</v>
      </c>
      <c r="G5" s="1">
        <v>48860</v>
      </c>
      <c r="H5" s="2">
        <v>0.59660000000000002</v>
      </c>
    </row>
    <row r="6" spans="1:8">
      <c r="A6" t="s">
        <v>4</v>
      </c>
      <c r="B6" s="1">
        <v>6693</v>
      </c>
      <c r="C6" s="1">
        <v>3006</v>
      </c>
      <c r="D6">
        <v>79</v>
      </c>
      <c r="E6" s="1">
        <v>0</v>
      </c>
      <c r="F6" s="1">
        <v>9778</v>
      </c>
      <c r="G6" s="1">
        <v>16354</v>
      </c>
      <c r="H6" s="2">
        <v>0.5978</v>
      </c>
    </row>
    <row r="7" spans="1:8">
      <c r="A7" t="s">
        <v>5</v>
      </c>
      <c r="B7" s="1">
        <v>3595</v>
      </c>
      <c r="C7">
        <v>740</v>
      </c>
      <c r="D7">
        <v>26</v>
      </c>
      <c r="E7" s="1">
        <v>0</v>
      </c>
      <c r="F7" s="1">
        <v>4365</v>
      </c>
      <c r="G7" s="1">
        <v>6482</v>
      </c>
      <c r="H7" s="2">
        <v>0.6734</v>
      </c>
    </row>
    <row r="8" spans="1:8">
      <c r="A8" t="s">
        <v>6</v>
      </c>
      <c r="B8">
        <v>856</v>
      </c>
      <c r="C8">
        <v>128</v>
      </c>
      <c r="D8">
        <v>6</v>
      </c>
      <c r="E8" s="1">
        <v>0</v>
      </c>
      <c r="F8">
        <v>990</v>
      </c>
      <c r="G8" s="1">
        <v>1466</v>
      </c>
      <c r="H8" s="2">
        <v>0.67530000000000001</v>
      </c>
    </row>
    <row r="9" spans="1:8">
      <c r="A9" t="s">
        <v>7</v>
      </c>
      <c r="B9" s="1">
        <v>5462</v>
      </c>
      <c r="C9" s="1">
        <v>4415</v>
      </c>
      <c r="D9">
        <v>47</v>
      </c>
      <c r="E9" s="1">
        <v>0</v>
      </c>
      <c r="F9" s="1">
        <v>9938</v>
      </c>
      <c r="G9" s="1">
        <v>24557</v>
      </c>
      <c r="H9" s="2">
        <v>0.40460000000000002</v>
      </c>
    </row>
    <row r="10" spans="1:8">
      <c r="A10" t="s">
        <v>8</v>
      </c>
      <c r="B10" s="1">
        <v>8786</v>
      </c>
      <c r="C10" s="1">
        <v>2821</v>
      </c>
      <c r="D10">
        <v>72</v>
      </c>
      <c r="E10" s="1">
        <v>0</v>
      </c>
      <c r="F10" s="1">
        <v>11721</v>
      </c>
      <c r="G10" s="1">
        <v>18035</v>
      </c>
      <c r="H10" s="2">
        <v>0.64990000000000003</v>
      </c>
    </row>
    <row r="11" spans="1:8">
      <c r="A11" t="s">
        <v>9</v>
      </c>
      <c r="B11" s="1">
        <v>1618</v>
      </c>
      <c r="C11">
        <v>682</v>
      </c>
      <c r="D11">
        <v>14</v>
      </c>
      <c r="E11" s="1">
        <v>0</v>
      </c>
      <c r="F11" s="1">
        <v>2316</v>
      </c>
      <c r="G11" s="1">
        <v>3868</v>
      </c>
      <c r="H11" s="2">
        <v>0.59870000000000001</v>
      </c>
    </row>
    <row r="12" spans="1:8">
      <c r="A12" t="s">
        <v>10</v>
      </c>
      <c r="B12" s="1">
        <v>6935</v>
      </c>
      <c r="C12" s="1">
        <v>2250</v>
      </c>
      <c r="D12">
        <v>83</v>
      </c>
      <c r="E12" s="1">
        <v>0</v>
      </c>
      <c r="F12" s="1">
        <v>9297</v>
      </c>
      <c r="G12" s="1">
        <v>14944</v>
      </c>
      <c r="H12" s="2">
        <v>0.62209999999999999</v>
      </c>
    </row>
    <row r="13" spans="1:8">
      <c r="A13" t="s">
        <v>11</v>
      </c>
      <c r="B13" s="1">
        <v>13817</v>
      </c>
      <c r="C13" s="1">
        <v>11687</v>
      </c>
      <c r="D13">
        <v>318</v>
      </c>
      <c r="E13" s="1">
        <v>0</v>
      </c>
      <c r="F13" s="1">
        <v>25918</v>
      </c>
      <c r="G13" s="1">
        <v>40871</v>
      </c>
      <c r="H13" s="2">
        <v>0.6341</v>
      </c>
    </row>
    <row r="14" spans="1:8">
      <c r="A14" t="s">
        <v>12</v>
      </c>
      <c r="B14" s="1">
        <v>1262</v>
      </c>
      <c r="C14">
        <v>366</v>
      </c>
      <c r="D14">
        <v>15</v>
      </c>
      <c r="E14" s="1">
        <v>0</v>
      </c>
      <c r="F14" s="1">
        <v>1643</v>
      </c>
      <c r="G14" s="1">
        <v>2764</v>
      </c>
      <c r="H14" s="2">
        <v>0.59440000000000004</v>
      </c>
    </row>
    <row r="15" spans="1:8">
      <c r="A15" t="s">
        <v>13</v>
      </c>
      <c r="B15" s="1">
        <v>4471</v>
      </c>
      <c r="C15" s="1">
        <v>3645</v>
      </c>
      <c r="D15">
        <v>39</v>
      </c>
      <c r="E15" s="1">
        <v>0</v>
      </c>
      <c r="F15" s="1">
        <v>8157</v>
      </c>
      <c r="G15" s="1">
        <v>15809</v>
      </c>
      <c r="H15" s="2">
        <v>0.51590000000000003</v>
      </c>
    </row>
    <row r="16" spans="1:8">
      <c r="A16" t="s">
        <v>14</v>
      </c>
      <c r="B16" s="1">
        <v>49242</v>
      </c>
      <c r="C16" s="1">
        <v>40413</v>
      </c>
      <c r="D16">
        <v>542</v>
      </c>
      <c r="E16" s="1">
        <v>0</v>
      </c>
      <c r="F16" s="1">
        <v>90334</v>
      </c>
      <c r="G16" s="1">
        <v>162177</v>
      </c>
      <c r="H16" s="2">
        <v>0.55700000000000005</v>
      </c>
    </row>
    <row r="17" spans="1:8">
      <c r="A17" t="s">
        <v>15</v>
      </c>
      <c r="B17" s="1">
        <v>246275</v>
      </c>
      <c r="C17" s="1">
        <v>275527</v>
      </c>
      <c r="D17" s="1">
        <v>3602</v>
      </c>
      <c r="E17" s="1">
        <v>0</v>
      </c>
      <c r="F17" s="1">
        <v>525715</v>
      </c>
      <c r="G17" s="1">
        <v>931118</v>
      </c>
      <c r="H17" s="2">
        <v>0.56459999999999999</v>
      </c>
    </row>
    <row r="18" spans="1:8">
      <c r="A18" t="s">
        <v>16</v>
      </c>
      <c r="B18" s="1">
        <v>3418</v>
      </c>
      <c r="C18" s="1">
        <v>1467</v>
      </c>
      <c r="D18">
        <v>33</v>
      </c>
      <c r="E18" s="1">
        <v>0</v>
      </c>
      <c r="F18" s="1">
        <v>4939</v>
      </c>
      <c r="G18" s="1">
        <v>6935</v>
      </c>
      <c r="H18" s="2">
        <v>0.71209999999999996</v>
      </c>
    </row>
    <row r="19" spans="1:8">
      <c r="A19" t="s">
        <v>17</v>
      </c>
      <c r="B19">
        <v>316</v>
      </c>
      <c r="C19">
        <v>40</v>
      </c>
      <c r="D19">
        <v>5</v>
      </c>
      <c r="E19" s="1">
        <v>0</v>
      </c>
      <c r="F19">
        <v>361</v>
      </c>
      <c r="G19">
        <v>438</v>
      </c>
      <c r="H19" s="2">
        <v>0.82420000000000004</v>
      </c>
    </row>
    <row r="20" spans="1:8">
      <c r="A20" t="s">
        <v>18</v>
      </c>
      <c r="B20" s="1">
        <v>5762</v>
      </c>
      <c r="C20" s="1">
        <v>1797</v>
      </c>
      <c r="D20">
        <v>87</v>
      </c>
      <c r="E20" s="1">
        <v>0</v>
      </c>
      <c r="F20" s="1">
        <v>7646</v>
      </c>
      <c r="G20" s="1">
        <v>12626</v>
      </c>
      <c r="H20" s="2">
        <v>0.60550000000000004</v>
      </c>
    </row>
    <row r="21" spans="1:8">
      <c r="A21" t="s">
        <v>19</v>
      </c>
      <c r="B21" s="1">
        <v>24162</v>
      </c>
      <c r="C21" s="1">
        <v>10815</v>
      </c>
      <c r="D21">
        <v>173</v>
      </c>
      <c r="E21" s="1">
        <v>0</v>
      </c>
      <c r="F21" s="1">
        <v>35186</v>
      </c>
      <c r="G21" s="1">
        <v>60017</v>
      </c>
      <c r="H21" s="2">
        <v>0.58620000000000005</v>
      </c>
    </row>
    <row r="22" spans="1:8">
      <c r="A22" t="s">
        <v>20</v>
      </c>
      <c r="B22" s="1">
        <v>67515</v>
      </c>
      <c r="C22" s="1">
        <v>36480</v>
      </c>
      <c r="D22">
        <v>726</v>
      </c>
      <c r="E22" s="1">
        <v>0</v>
      </c>
      <c r="F22" s="1">
        <v>104940</v>
      </c>
      <c r="G22" s="1">
        <v>172083</v>
      </c>
      <c r="H22" s="2">
        <v>0.60980000000000001</v>
      </c>
    </row>
    <row r="23" spans="1:8">
      <c r="A23" t="s">
        <v>21</v>
      </c>
      <c r="B23" s="1">
        <v>37465</v>
      </c>
      <c r="C23" s="1">
        <v>20502</v>
      </c>
      <c r="D23">
        <v>597</v>
      </c>
      <c r="E23" s="1">
        <v>0</v>
      </c>
      <c r="F23" s="1">
        <v>58673</v>
      </c>
      <c r="G23" s="1">
        <v>92984</v>
      </c>
      <c r="H23" s="2">
        <v>0.63100000000000001</v>
      </c>
    </row>
    <row r="24" spans="1:8">
      <c r="A24" t="s">
        <v>22</v>
      </c>
      <c r="B24" s="1">
        <v>1855</v>
      </c>
      <c r="C24" s="1">
        <v>1970</v>
      </c>
      <c r="D24">
        <v>53</v>
      </c>
      <c r="E24" s="1">
        <v>0</v>
      </c>
      <c r="F24" s="1">
        <v>3900</v>
      </c>
      <c r="G24" s="1">
        <v>6484</v>
      </c>
      <c r="H24" s="2">
        <v>0.60140000000000005</v>
      </c>
    </row>
    <row r="25" spans="1:8">
      <c r="A25" t="s">
        <v>23</v>
      </c>
      <c r="B25">
        <v>617</v>
      </c>
      <c r="C25">
        <v>205</v>
      </c>
      <c r="D25">
        <v>7</v>
      </c>
      <c r="E25" s="1">
        <v>0</v>
      </c>
      <c r="F25">
        <v>830</v>
      </c>
      <c r="G25" s="1">
        <v>1255</v>
      </c>
      <c r="H25" s="2">
        <v>0.6613</v>
      </c>
    </row>
    <row r="26" spans="1:8">
      <c r="A26" t="s">
        <v>24</v>
      </c>
      <c r="B26">
        <v>556</v>
      </c>
      <c r="C26" s="1">
        <v>1747</v>
      </c>
      <c r="D26">
        <v>6</v>
      </c>
      <c r="E26" s="1">
        <v>0</v>
      </c>
      <c r="F26" s="1">
        <v>2309</v>
      </c>
      <c r="G26" s="1">
        <v>6456</v>
      </c>
      <c r="H26" s="2">
        <v>0.35759999999999997</v>
      </c>
    </row>
    <row r="27" spans="1:8">
      <c r="A27" t="s">
        <v>25</v>
      </c>
      <c r="B27" s="1">
        <v>12052</v>
      </c>
      <c r="C27" s="1">
        <v>2822</v>
      </c>
      <c r="D27">
        <v>121</v>
      </c>
      <c r="E27" s="1">
        <v>0</v>
      </c>
      <c r="F27" s="1">
        <v>15015</v>
      </c>
      <c r="G27" s="1">
        <v>24884</v>
      </c>
      <c r="H27" s="2">
        <v>0.60329999999999995</v>
      </c>
    </row>
    <row r="28" spans="1:8">
      <c r="A28" t="s">
        <v>26</v>
      </c>
      <c r="B28" s="1">
        <v>4547</v>
      </c>
      <c r="C28" s="1">
        <v>2053</v>
      </c>
      <c r="D28">
        <v>59</v>
      </c>
      <c r="E28" s="1">
        <v>0</v>
      </c>
      <c r="F28" s="1">
        <v>6665</v>
      </c>
      <c r="G28" s="1">
        <v>11234</v>
      </c>
      <c r="H28" s="2">
        <v>0.59319999999999995</v>
      </c>
    </row>
    <row r="29" spans="1:8">
      <c r="A29" t="s">
        <v>27</v>
      </c>
      <c r="B29" s="1">
        <v>12059</v>
      </c>
      <c r="C29" s="1">
        <v>4608</v>
      </c>
      <c r="D29">
        <v>190</v>
      </c>
      <c r="E29" s="1">
        <v>0</v>
      </c>
      <c r="F29" s="1">
        <v>16893</v>
      </c>
      <c r="G29" s="1">
        <v>26474</v>
      </c>
      <c r="H29" s="2">
        <v>0.63800000000000001</v>
      </c>
    </row>
    <row r="30" spans="1:8">
      <c r="A30" t="s">
        <v>28</v>
      </c>
      <c r="B30" s="1">
        <v>6107</v>
      </c>
      <c r="C30" s="1">
        <v>5403</v>
      </c>
      <c r="D30">
        <v>106</v>
      </c>
      <c r="E30" s="1">
        <v>0</v>
      </c>
      <c r="F30" s="1">
        <v>11648</v>
      </c>
      <c r="G30" s="1">
        <v>21265</v>
      </c>
      <c r="H30" s="2">
        <v>0.54769999999999996</v>
      </c>
    </row>
    <row r="31" spans="1:8">
      <c r="A31" t="s">
        <v>29</v>
      </c>
      <c r="B31" s="1">
        <v>4106</v>
      </c>
      <c r="C31" s="1">
        <v>2729</v>
      </c>
      <c r="D31">
        <v>34</v>
      </c>
      <c r="E31" s="1">
        <v>0</v>
      </c>
      <c r="F31" s="1">
        <v>6879</v>
      </c>
      <c r="G31" s="1">
        <v>13096</v>
      </c>
      <c r="H31" s="2">
        <v>0.5252</v>
      </c>
    </row>
    <row r="32" spans="1:8">
      <c r="A32" t="s">
        <v>30</v>
      </c>
      <c r="B32" s="1">
        <v>4589</v>
      </c>
      <c r="C32" s="1">
        <v>1063</v>
      </c>
      <c r="D32">
        <v>59</v>
      </c>
      <c r="E32" s="1">
        <v>0</v>
      </c>
      <c r="F32" s="1">
        <v>5716</v>
      </c>
      <c r="G32" s="1">
        <v>9228</v>
      </c>
      <c r="H32" s="2">
        <v>0.61939999999999995</v>
      </c>
    </row>
    <row r="33" spans="1:8">
      <c r="A33" t="s">
        <v>31</v>
      </c>
      <c r="B33" s="1">
        <v>26671</v>
      </c>
      <c r="C33" s="1">
        <v>48480</v>
      </c>
      <c r="D33">
        <v>457</v>
      </c>
      <c r="E33" s="1">
        <v>0</v>
      </c>
      <c r="F33" s="1">
        <v>75657</v>
      </c>
      <c r="G33" s="1">
        <v>174428</v>
      </c>
      <c r="H33" s="2">
        <v>0.43369999999999997</v>
      </c>
    </row>
    <row r="34" spans="1:8">
      <c r="A34" t="s">
        <v>32</v>
      </c>
      <c r="B34" s="1">
        <v>2798</v>
      </c>
      <c r="C34" s="1">
        <v>1734</v>
      </c>
      <c r="D34">
        <v>35</v>
      </c>
      <c r="E34" s="1">
        <v>0</v>
      </c>
      <c r="F34" s="1">
        <v>4567</v>
      </c>
      <c r="G34" s="1">
        <v>7453</v>
      </c>
      <c r="H34" s="2">
        <v>0.61270000000000002</v>
      </c>
    </row>
    <row r="35" spans="1:8">
      <c r="A35" t="s">
        <v>33</v>
      </c>
      <c r="B35" s="1">
        <v>2548</v>
      </c>
      <c r="C35">
        <v>406</v>
      </c>
      <c r="D35">
        <v>21</v>
      </c>
      <c r="E35" s="1">
        <v>0</v>
      </c>
      <c r="F35" s="1">
        <v>2980</v>
      </c>
      <c r="G35" s="1">
        <v>4615</v>
      </c>
      <c r="H35" s="2">
        <v>0.64570000000000005</v>
      </c>
    </row>
    <row r="36" spans="1:8">
      <c r="A36" t="s">
        <v>34</v>
      </c>
      <c r="B36" s="1">
        <v>8279</v>
      </c>
      <c r="C36" s="1">
        <v>3490</v>
      </c>
      <c r="D36">
        <v>72</v>
      </c>
      <c r="E36" s="1">
        <v>0</v>
      </c>
      <c r="F36" s="1">
        <v>11846</v>
      </c>
      <c r="G36" s="1">
        <v>18563</v>
      </c>
      <c r="H36" s="2">
        <v>0.6381</v>
      </c>
    </row>
    <row r="37" spans="1:8">
      <c r="A37" t="s">
        <v>35</v>
      </c>
      <c r="B37" s="1">
        <v>1562</v>
      </c>
      <c r="C37">
        <v>719</v>
      </c>
      <c r="D37">
        <v>8</v>
      </c>
      <c r="E37" s="1">
        <v>0</v>
      </c>
      <c r="F37" s="1">
        <v>2291</v>
      </c>
      <c r="G37" s="1">
        <v>4350</v>
      </c>
      <c r="H37" s="2">
        <v>0.52659999999999996</v>
      </c>
    </row>
    <row r="38" spans="1:8">
      <c r="A38" t="s">
        <v>36</v>
      </c>
      <c r="B38" s="1">
        <v>9988</v>
      </c>
      <c r="C38" s="1">
        <v>3188</v>
      </c>
      <c r="D38">
        <v>100</v>
      </c>
      <c r="E38" s="1">
        <v>0</v>
      </c>
      <c r="F38" s="1">
        <v>13292</v>
      </c>
      <c r="G38" s="1">
        <v>22660</v>
      </c>
      <c r="H38" s="2">
        <v>0.58650000000000002</v>
      </c>
    </row>
    <row r="39" spans="1:8">
      <c r="A39" t="s">
        <v>37</v>
      </c>
      <c r="B39" s="1">
        <v>11695</v>
      </c>
      <c r="C39" s="1">
        <v>4610</v>
      </c>
      <c r="D39">
        <v>84</v>
      </c>
      <c r="E39" s="1">
        <v>0</v>
      </c>
      <c r="F39" s="1">
        <v>16417</v>
      </c>
      <c r="G39" s="1">
        <v>28347</v>
      </c>
      <c r="H39" s="2">
        <v>0.57909999999999995</v>
      </c>
    </row>
    <row r="40" spans="1:8">
      <c r="A40" t="s">
        <v>38</v>
      </c>
      <c r="B40" s="1">
        <v>1782</v>
      </c>
      <c r="C40">
        <v>497</v>
      </c>
      <c r="D40">
        <v>17</v>
      </c>
      <c r="E40" s="1">
        <v>0</v>
      </c>
      <c r="F40" s="1">
        <v>2296</v>
      </c>
      <c r="G40" s="1">
        <v>3526</v>
      </c>
      <c r="H40" s="2">
        <v>0.65110000000000001</v>
      </c>
    </row>
    <row r="41" spans="1:8">
      <c r="A41" t="s">
        <v>39</v>
      </c>
      <c r="B41" s="1">
        <v>4213</v>
      </c>
      <c r="C41" s="1">
        <v>1085</v>
      </c>
      <c r="D41">
        <v>34</v>
      </c>
      <c r="E41" s="1">
        <v>0</v>
      </c>
      <c r="F41" s="1">
        <v>5339</v>
      </c>
      <c r="G41" s="1">
        <v>8027</v>
      </c>
      <c r="H41" s="2">
        <v>0.66510000000000002</v>
      </c>
    </row>
    <row r="42" spans="1:8">
      <c r="A42" t="s">
        <v>40</v>
      </c>
      <c r="B42">
        <v>758</v>
      </c>
      <c r="C42">
        <v>284</v>
      </c>
      <c r="D42">
        <v>14</v>
      </c>
      <c r="E42" s="1">
        <v>0</v>
      </c>
      <c r="F42" s="1">
        <v>1057</v>
      </c>
      <c r="G42" s="1">
        <v>1957</v>
      </c>
      <c r="H42" s="2">
        <v>0.54010000000000002</v>
      </c>
    </row>
    <row r="43" spans="1:8">
      <c r="A43" t="s">
        <v>41</v>
      </c>
      <c r="B43" s="1">
        <v>1252</v>
      </c>
      <c r="C43">
        <v>299</v>
      </c>
      <c r="D43">
        <v>16</v>
      </c>
      <c r="E43" s="1">
        <v>0</v>
      </c>
      <c r="F43" s="1">
        <v>1569</v>
      </c>
      <c r="G43" s="1">
        <v>2512</v>
      </c>
      <c r="H43" s="2">
        <v>0.62460000000000004</v>
      </c>
    </row>
    <row r="44" spans="1:8">
      <c r="A44" t="s">
        <v>42</v>
      </c>
      <c r="B44" s="1">
        <v>3011</v>
      </c>
      <c r="C44">
        <v>643</v>
      </c>
      <c r="D44">
        <v>43</v>
      </c>
      <c r="E44" s="1">
        <v>0</v>
      </c>
      <c r="F44" s="1">
        <v>3702</v>
      </c>
      <c r="G44" s="1">
        <v>6321</v>
      </c>
      <c r="H44" s="2">
        <v>0.58560000000000001</v>
      </c>
    </row>
    <row r="45" spans="1:8">
      <c r="A45" t="s">
        <v>43</v>
      </c>
      <c r="B45" s="1">
        <v>184897</v>
      </c>
      <c r="C45" s="1">
        <v>109047</v>
      </c>
      <c r="D45" s="1">
        <v>2168</v>
      </c>
      <c r="E45" s="1">
        <v>0</v>
      </c>
      <c r="F45" s="1">
        <v>296583</v>
      </c>
      <c r="G45" s="1">
        <v>425091</v>
      </c>
      <c r="H45" s="2">
        <v>0.6976</v>
      </c>
    </row>
    <row r="46" spans="1:8">
      <c r="A46" t="s">
        <v>44</v>
      </c>
      <c r="B46">
        <v>943</v>
      </c>
      <c r="C46">
        <v>234</v>
      </c>
      <c r="D46">
        <v>16</v>
      </c>
      <c r="E46" s="1">
        <v>0</v>
      </c>
      <c r="F46" s="1">
        <v>1195</v>
      </c>
      <c r="G46" s="1">
        <v>1977</v>
      </c>
      <c r="H46" s="2">
        <v>0.60440000000000005</v>
      </c>
    </row>
    <row r="47" spans="1:8">
      <c r="A47" t="s">
        <v>45</v>
      </c>
      <c r="B47" s="1">
        <v>5795</v>
      </c>
      <c r="C47" s="1">
        <v>2508</v>
      </c>
      <c r="D47">
        <v>38</v>
      </c>
      <c r="E47" s="1">
        <v>0</v>
      </c>
      <c r="F47" s="1">
        <v>8353</v>
      </c>
      <c r="G47" s="1">
        <v>13709</v>
      </c>
      <c r="H47" s="2">
        <v>0.60929999999999995</v>
      </c>
    </row>
    <row r="48" spans="1:8">
      <c r="A48" t="s">
        <v>46</v>
      </c>
      <c r="B48" s="1">
        <v>35233</v>
      </c>
      <c r="C48" s="1">
        <v>12384</v>
      </c>
      <c r="D48">
        <v>393</v>
      </c>
      <c r="E48" s="1">
        <v>0</v>
      </c>
      <c r="F48" s="1">
        <v>48158</v>
      </c>
      <c r="G48" s="1">
        <v>73281</v>
      </c>
      <c r="H48" s="2">
        <v>0.65710000000000002</v>
      </c>
    </row>
    <row r="49" spans="1:8">
      <c r="A49" t="s">
        <v>47</v>
      </c>
      <c r="B49" s="1">
        <v>3813</v>
      </c>
      <c r="C49" s="1">
        <v>1334</v>
      </c>
      <c r="D49">
        <v>57</v>
      </c>
      <c r="E49" s="1">
        <v>0</v>
      </c>
      <c r="F49" s="1">
        <v>5217</v>
      </c>
      <c r="G49" s="1">
        <v>9341</v>
      </c>
      <c r="H49" s="2">
        <v>0.5585</v>
      </c>
    </row>
    <row r="50" spans="1:8">
      <c r="A50" t="s">
        <v>48</v>
      </c>
      <c r="B50">
        <v>807</v>
      </c>
      <c r="C50">
        <v>257</v>
      </c>
      <c r="D50">
        <v>11</v>
      </c>
      <c r="E50" s="1">
        <v>0</v>
      </c>
      <c r="F50" s="1">
        <v>1077</v>
      </c>
      <c r="G50" s="1">
        <v>1804</v>
      </c>
      <c r="H50" s="2">
        <v>0.59699999999999998</v>
      </c>
    </row>
    <row r="51" spans="1:8">
      <c r="A51" t="s">
        <v>49</v>
      </c>
      <c r="B51" s="1">
        <v>11871</v>
      </c>
      <c r="C51" s="1">
        <v>3051</v>
      </c>
      <c r="D51">
        <v>102</v>
      </c>
      <c r="E51" s="1">
        <v>0</v>
      </c>
      <c r="F51" s="1">
        <v>15032</v>
      </c>
      <c r="G51" s="1">
        <v>24646</v>
      </c>
      <c r="H51" s="2">
        <v>0.6099</v>
      </c>
    </row>
    <row r="52" spans="1:8">
      <c r="A52" t="s">
        <v>50</v>
      </c>
      <c r="B52" s="1">
        <v>11550</v>
      </c>
      <c r="C52" s="1">
        <v>6619</v>
      </c>
      <c r="D52">
        <v>132</v>
      </c>
      <c r="E52" s="1">
        <v>0</v>
      </c>
      <c r="F52" s="1">
        <v>18332</v>
      </c>
      <c r="G52" s="1">
        <v>39244</v>
      </c>
      <c r="H52" s="2">
        <v>0.46710000000000002</v>
      </c>
    </row>
    <row r="53" spans="1:8">
      <c r="A53" t="s">
        <v>51</v>
      </c>
      <c r="B53">
        <v>509</v>
      </c>
      <c r="C53">
        <v>187</v>
      </c>
      <c r="D53">
        <v>9</v>
      </c>
      <c r="E53" s="1">
        <v>0</v>
      </c>
      <c r="F53">
        <v>705</v>
      </c>
      <c r="G53" s="1">
        <v>1252</v>
      </c>
      <c r="H53" s="2">
        <v>0.56299999999999994</v>
      </c>
    </row>
    <row r="54" spans="1:8">
      <c r="A54" t="s">
        <v>52</v>
      </c>
      <c r="B54" s="1">
        <v>1119</v>
      </c>
      <c r="C54">
        <v>319</v>
      </c>
      <c r="D54">
        <v>16</v>
      </c>
      <c r="E54" s="1">
        <v>0</v>
      </c>
      <c r="F54" s="1">
        <v>1454</v>
      </c>
      <c r="G54" s="1">
        <v>2606</v>
      </c>
      <c r="H54" s="2">
        <v>0.55789999999999995</v>
      </c>
    </row>
    <row r="55" spans="1:8">
      <c r="A55" t="s">
        <v>53</v>
      </c>
      <c r="B55" s="1">
        <v>1026</v>
      </c>
      <c r="C55">
        <v>512</v>
      </c>
      <c r="D55">
        <v>7</v>
      </c>
      <c r="E55" s="1">
        <v>0</v>
      </c>
      <c r="F55" s="1">
        <v>1545</v>
      </c>
      <c r="G55" s="1">
        <v>2683</v>
      </c>
      <c r="H55" s="2">
        <v>0.57579999999999998</v>
      </c>
    </row>
    <row r="56" spans="1:8">
      <c r="A56" t="s">
        <v>54</v>
      </c>
      <c r="B56" s="1">
        <v>1221</v>
      </c>
      <c r="C56">
        <v>684</v>
      </c>
      <c r="D56">
        <v>9</v>
      </c>
      <c r="E56" s="1">
        <v>0</v>
      </c>
      <c r="F56" s="1">
        <v>1914</v>
      </c>
      <c r="G56" s="1">
        <v>3988</v>
      </c>
      <c r="H56" s="2">
        <v>0.47989999999999999</v>
      </c>
    </row>
    <row r="57" spans="1:8">
      <c r="A57" t="s">
        <v>55</v>
      </c>
      <c r="B57">
        <v>257</v>
      </c>
      <c r="C57">
        <v>492</v>
      </c>
      <c r="D57">
        <v>8</v>
      </c>
      <c r="E57" s="1">
        <v>0</v>
      </c>
      <c r="F57">
        <v>759</v>
      </c>
      <c r="G57" s="1">
        <v>1982</v>
      </c>
      <c r="H57" s="2">
        <v>0.38290000000000002</v>
      </c>
    </row>
    <row r="58" spans="1:8">
      <c r="A58" t="s">
        <v>56</v>
      </c>
      <c r="B58" s="1">
        <v>1269</v>
      </c>
      <c r="C58">
        <v>302</v>
      </c>
      <c r="D58">
        <v>15</v>
      </c>
      <c r="E58" s="1">
        <v>0</v>
      </c>
      <c r="F58" s="1">
        <v>1589</v>
      </c>
      <c r="G58" s="1">
        <v>3235</v>
      </c>
      <c r="H58" s="2">
        <v>0.49109999999999998</v>
      </c>
    </row>
    <row r="59" spans="1:8">
      <c r="A59" t="s">
        <v>57</v>
      </c>
      <c r="B59" s="1">
        <v>310000</v>
      </c>
      <c r="C59" s="1">
        <v>422989</v>
      </c>
      <c r="D59" s="1">
        <v>4361</v>
      </c>
      <c r="E59" s="1">
        <v>0</v>
      </c>
      <c r="F59" s="1">
        <v>738463</v>
      </c>
      <c r="G59" s="1">
        <v>1206543</v>
      </c>
      <c r="H59" s="2">
        <v>0.61199999999999999</v>
      </c>
    </row>
    <row r="60" spans="1:8">
      <c r="A60" t="s">
        <v>58</v>
      </c>
      <c r="B60" s="1">
        <v>2906</v>
      </c>
      <c r="C60" s="1">
        <v>1152</v>
      </c>
      <c r="D60">
        <v>33</v>
      </c>
      <c r="E60" s="1">
        <v>0</v>
      </c>
      <c r="F60" s="1">
        <v>4096</v>
      </c>
      <c r="G60" s="1">
        <v>8062</v>
      </c>
      <c r="H60" s="2">
        <v>0.50800000000000001</v>
      </c>
    </row>
    <row r="61" spans="1:8">
      <c r="A61" t="s">
        <v>59</v>
      </c>
      <c r="B61" s="1">
        <v>3466</v>
      </c>
      <c r="C61" s="1">
        <v>1247</v>
      </c>
      <c r="D61">
        <v>28</v>
      </c>
      <c r="E61" s="1">
        <v>0</v>
      </c>
      <c r="F61" s="1">
        <v>4744</v>
      </c>
      <c r="G61" s="1">
        <v>9317</v>
      </c>
      <c r="H61" s="2">
        <v>0.5091</v>
      </c>
    </row>
    <row r="62" spans="1:8">
      <c r="A62" t="s">
        <v>60</v>
      </c>
      <c r="B62" s="1">
        <v>1580</v>
      </c>
      <c r="C62">
        <v>589</v>
      </c>
      <c r="D62">
        <v>18</v>
      </c>
      <c r="E62" s="1">
        <v>0</v>
      </c>
      <c r="F62" s="1">
        <v>2187</v>
      </c>
      <c r="G62" s="1">
        <v>3586</v>
      </c>
      <c r="H62" s="2">
        <v>0.60980000000000001</v>
      </c>
    </row>
    <row r="63" spans="1:8">
      <c r="A63" t="s">
        <v>61</v>
      </c>
      <c r="B63" s="1">
        <v>149935</v>
      </c>
      <c r="C63" s="1">
        <v>91160</v>
      </c>
      <c r="D63" s="1">
        <v>1700</v>
      </c>
      <c r="E63" s="1">
        <v>0</v>
      </c>
      <c r="F63" s="1">
        <v>243263</v>
      </c>
      <c r="G63" s="1">
        <v>366830</v>
      </c>
      <c r="H63" s="2">
        <v>0.66310000000000002</v>
      </c>
    </row>
    <row r="64" spans="1:8">
      <c r="A64" t="s">
        <v>62</v>
      </c>
      <c r="B64" s="1">
        <v>4888</v>
      </c>
      <c r="C64" s="1">
        <v>1716</v>
      </c>
      <c r="D64">
        <v>22</v>
      </c>
      <c r="E64" s="1">
        <v>0</v>
      </c>
      <c r="F64" s="1">
        <v>6626</v>
      </c>
      <c r="G64" s="1">
        <v>12324</v>
      </c>
      <c r="H64" s="2">
        <v>0.53759999999999997</v>
      </c>
    </row>
    <row r="65" spans="1:8">
      <c r="A65" t="s">
        <v>63</v>
      </c>
      <c r="B65">
        <v>730</v>
      </c>
      <c r="C65">
        <v>234</v>
      </c>
      <c r="D65">
        <v>8</v>
      </c>
      <c r="E65" s="1">
        <v>0</v>
      </c>
      <c r="F65">
        <v>972</v>
      </c>
      <c r="G65" s="1">
        <v>1473</v>
      </c>
      <c r="H65" s="2">
        <v>0.65980000000000005</v>
      </c>
    </row>
    <row r="66" spans="1:8">
      <c r="A66" t="s">
        <v>64</v>
      </c>
      <c r="B66">
        <v>874</v>
      </c>
      <c r="C66" s="1">
        <v>2692</v>
      </c>
      <c r="D66">
        <v>17</v>
      </c>
      <c r="E66" s="1">
        <v>0</v>
      </c>
      <c r="F66" s="1">
        <v>3587</v>
      </c>
      <c r="G66" s="1">
        <v>7487</v>
      </c>
      <c r="H66" s="2">
        <v>0.47899999999999998</v>
      </c>
    </row>
    <row r="67" spans="1:8">
      <c r="A67" t="s">
        <v>65</v>
      </c>
      <c r="B67" s="1">
        <v>1374</v>
      </c>
      <c r="C67">
        <v>291</v>
      </c>
      <c r="D67">
        <v>25</v>
      </c>
      <c r="E67" s="1">
        <v>0</v>
      </c>
      <c r="F67" s="1">
        <v>1690</v>
      </c>
      <c r="G67" s="1">
        <v>2549</v>
      </c>
      <c r="H67" s="2">
        <v>0.66300000000000003</v>
      </c>
    </row>
    <row r="68" spans="1:8">
      <c r="A68" t="s">
        <v>66</v>
      </c>
      <c r="B68" s="1">
        <v>1076</v>
      </c>
      <c r="C68" s="1">
        <v>3298</v>
      </c>
      <c r="D68">
        <v>35</v>
      </c>
      <c r="E68" s="1">
        <v>0</v>
      </c>
      <c r="F68" s="1">
        <v>4409</v>
      </c>
      <c r="G68" s="1">
        <v>9345</v>
      </c>
      <c r="H68" s="2">
        <v>0.4718</v>
      </c>
    </row>
    <row r="69" spans="1:8">
      <c r="A69" t="s">
        <v>67</v>
      </c>
      <c r="B69" s="1">
        <v>5165</v>
      </c>
      <c r="C69" s="1">
        <v>1271</v>
      </c>
      <c r="D69">
        <v>68</v>
      </c>
      <c r="E69" s="1">
        <v>0</v>
      </c>
      <c r="F69" s="1">
        <v>6509</v>
      </c>
      <c r="G69" s="1">
        <v>10719</v>
      </c>
      <c r="H69" s="2">
        <v>0.60719999999999996</v>
      </c>
    </row>
    <row r="70" spans="1:8">
      <c r="A70" t="s">
        <v>68</v>
      </c>
      <c r="B70" s="1">
        <v>26199</v>
      </c>
      <c r="C70" s="1">
        <v>9123</v>
      </c>
      <c r="D70">
        <v>241</v>
      </c>
      <c r="E70" s="1">
        <v>0</v>
      </c>
      <c r="F70" s="1">
        <v>35606</v>
      </c>
      <c r="G70" s="1">
        <v>70039</v>
      </c>
      <c r="H70" s="2">
        <v>0.50829999999999997</v>
      </c>
    </row>
    <row r="71" spans="1:8">
      <c r="A71" t="s">
        <v>69</v>
      </c>
      <c r="B71">
        <v>673</v>
      </c>
      <c r="C71">
        <v>346</v>
      </c>
      <c r="D71">
        <v>12</v>
      </c>
      <c r="E71" s="1">
        <v>0</v>
      </c>
      <c r="F71" s="1">
        <v>1035</v>
      </c>
      <c r="G71" s="1">
        <v>1520</v>
      </c>
      <c r="H71" s="2">
        <v>0.68089999999999995</v>
      </c>
    </row>
    <row r="72" spans="1:8">
      <c r="A72" t="s">
        <v>71</v>
      </c>
      <c r="B72" s="1">
        <v>61783</v>
      </c>
      <c r="C72" s="1">
        <v>122021</v>
      </c>
      <c r="D72" s="1">
        <v>1151</v>
      </c>
      <c r="E72" s="1">
        <v>0</v>
      </c>
      <c r="F72" s="1">
        <v>185233</v>
      </c>
      <c r="G72" s="1">
        <v>388498</v>
      </c>
      <c r="H72" s="2">
        <v>0.47670000000000001</v>
      </c>
    </row>
    <row r="73" spans="1:8">
      <c r="A73" t="s">
        <v>70</v>
      </c>
      <c r="B73" s="1">
        <v>38078</v>
      </c>
      <c r="C73" s="1">
        <v>15333</v>
      </c>
      <c r="D73">
        <v>346</v>
      </c>
      <c r="E73" s="1">
        <v>0</v>
      </c>
      <c r="F73" s="1">
        <v>53853</v>
      </c>
      <c r="G73" s="1">
        <v>85541</v>
      </c>
      <c r="H73" s="2">
        <v>0.62949999999999995</v>
      </c>
    </row>
    <row r="74" spans="1:8">
      <c r="A74" t="s">
        <v>72</v>
      </c>
      <c r="B74" s="1">
        <v>10768</v>
      </c>
      <c r="C74" s="1">
        <v>3128</v>
      </c>
      <c r="D74">
        <v>103</v>
      </c>
      <c r="E74" s="1">
        <v>0</v>
      </c>
      <c r="F74" s="1">
        <v>14019</v>
      </c>
      <c r="G74" s="1">
        <v>21503</v>
      </c>
      <c r="H74" s="2">
        <v>0.65190000000000003</v>
      </c>
    </row>
    <row r="75" spans="1:8">
      <c r="A75" t="s">
        <v>73</v>
      </c>
      <c r="B75" s="1">
        <v>3328</v>
      </c>
      <c r="C75" s="1">
        <v>2225</v>
      </c>
      <c r="D75">
        <v>40</v>
      </c>
      <c r="E75" s="1">
        <v>0</v>
      </c>
      <c r="F75" s="1">
        <v>5599</v>
      </c>
      <c r="G75" s="1">
        <v>9653</v>
      </c>
      <c r="H75" s="2">
        <v>0.57999999999999996</v>
      </c>
    </row>
    <row r="76" spans="1:8">
      <c r="A76" t="s">
        <v>74</v>
      </c>
      <c r="B76" s="1">
        <v>8092</v>
      </c>
      <c r="C76" s="1">
        <v>3464</v>
      </c>
      <c r="D76">
        <v>101</v>
      </c>
      <c r="E76" s="1">
        <v>0</v>
      </c>
      <c r="F76" s="1">
        <v>11694</v>
      </c>
      <c r="G76" s="1">
        <v>19835</v>
      </c>
      <c r="H76" s="2">
        <v>0.58950000000000002</v>
      </c>
    </row>
    <row r="77" spans="1:8">
      <c r="A77" t="s">
        <v>75</v>
      </c>
      <c r="B77" s="1">
        <v>7582</v>
      </c>
      <c r="C77" s="1">
        <v>3014</v>
      </c>
      <c r="D77">
        <v>82</v>
      </c>
      <c r="E77" s="1">
        <v>0</v>
      </c>
      <c r="F77" s="1">
        <v>10714</v>
      </c>
      <c r="G77" s="1">
        <v>15569</v>
      </c>
      <c r="H77" s="2">
        <v>0.68810000000000004</v>
      </c>
    </row>
    <row r="78" spans="1:8">
      <c r="A78" t="s">
        <v>76</v>
      </c>
      <c r="B78" s="1">
        <v>1083</v>
      </c>
      <c r="C78">
        <v>687</v>
      </c>
      <c r="D78">
        <v>14</v>
      </c>
      <c r="E78" s="1">
        <v>0</v>
      </c>
      <c r="F78" s="1">
        <v>1784</v>
      </c>
      <c r="G78" s="1">
        <v>2960</v>
      </c>
      <c r="H78" s="2">
        <v>0.60270000000000001</v>
      </c>
    </row>
    <row r="79" spans="1:8">
      <c r="A79" t="s">
        <v>77</v>
      </c>
      <c r="B79" s="1">
        <v>1784</v>
      </c>
      <c r="C79">
        <v>730</v>
      </c>
      <c r="D79">
        <v>7</v>
      </c>
      <c r="E79" s="1">
        <v>0</v>
      </c>
      <c r="F79" s="1">
        <v>2521</v>
      </c>
      <c r="G79" s="1">
        <v>4567</v>
      </c>
      <c r="H79" s="2">
        <v>0.55200000000000005</v>
      </c>
    </row>
    <row r="80" spans="1:8">
      <c r="A80" t="s">
        <v>78</v>
      </c>
      <c r="B80">
        <v>327</v>
      </c>
      <c r="C80">
        <v>198</v>
      </c>
      <c r="D80">
        <v>13</v>
      </c>
      <c r="E80" s="1">
        <v>0</v>
      </c>
      <c r="F80">
        <v>538</v>
      </c>
      <c r="G80" s="1">
        <v>1047</v>
      </c>
      <c r="H80" s="2">
        <v>0.51380000000000003</v>
      </c>
    </row>
    <row r="81" spans="1:8">
      <c r="A81" t="s">
        <v>79</v>
      </c>
      <c r="B81" s="1">
        <v>103206</v>
      </c>
      <c r="C81" s="1">
        <v>98368</v>
      </c>
      <c r="D81" s="1">
        <v>1014</v>
      </c>
      <c r="E81" s="1">
        <v>0</v>
      </c>
      <c r="F81" s="1">
        <v>202822</v>
      </c>
      <c r="G81" s="1">
        <v>299110</v>
      </c>
      <c r="H81" s="2">
        <v>0.67800000000000005</v>
      </c>
    </row>
    <row r="82" spans="1:8">
      <c r="A82" t="s">
        <v>80</v>
      </c>
      <c r="B82" s="1">
        <v>3392</v>
      </c>
      <c r="C82" s="1">
        <v>1036</v>
      </c>
      <c r="D82">
        <v>54</v>
      </c>
      <c r="E82" s="1">
        <v>0</v>
      </c>
      <c r="F82" s="1">
        <v>4491</v>
      </c>
      <c r="G82" s="1">
        <v>6747</v>
      </c>
      <c r="H82" s="2">
        <v>0.66559999999999997</v>
      </c>
    </row>
    <row r="83" spans="1:8">
      <c r="A83" t="s">
        <v>81</v>
      </c>
      <c r="B83" s="1">
        <v>5205</v>
      </c>
      <c r="C83" s="1">
        <v>2034</v>
      </c>
      <c r="D83">
        <v>41</v>
      </c>
      <c r="E83" s="1">
        <v>0</v>
      </c>
      <c r="F83" s="1">
        <v>7288</v>
      </c>
      <c r="G83" s="1">
        <v>11589</v>
      </c>
      <c r="H83" s="2">
        <v>0.62880000000000003</v>
      </c>
    </row>
    <row r="84" spans="1:8">
      <c r="A84" t="s">
        <v>82</v>
      </c>
      <c r="B84" s="1">
        <v>1644</v>
      </c>
      <c r="C84" s="1">
        <v>2405</v>
      </c>
      <c r="D84">
        <v>13</v>
      </c>
      <c r="E84" s="1">
        <v>0</v>
      </c>
      <c r="F84" s="1">
        <v>4062</v>
      </c>
      <c r="G84" s="1">
        <v>10528</v>
      </c>
      <c r="H84" s="2">
        <v>0.38579999999999998</v>
      </c>
    </row>
    <row r="85" spans="1:8">
      <c r="A85" t="s">
        <v>83</v>
      </c>
      <c r="B85" s="1">
        <v>3385</v>
      </c>
      <c r="C85">
        <v>650</v>
      </c>
      <c r="D85">
        <v>27</v>
      </c>
      <c r="E85" s="1">
        <v>0</v>
      </c>
      <c r="F85" s="1">
        <v>4067</v>
      </c>
      <c r="G85" s="1">
        <v>7372</v>
      </c>
      <c r="H85" s="2">
        <v>0.55159999999999998</v>
      </c>
    </row>
    <row r="86" spans="1:8">
      <c r="A86" t="s">
        <v>84</v>
      </c>
      <c r="B86" s="1">
        <v>62258</v>
      </c>
      <c r="C86" s="1">
        <v>41805</v>
      </c>
      <c r="D86">
        <v>744</v>
      </c>
      <c r="E86" s="1">
        <v>0</v>
      </c>
      <c r="F86" s="1">
        <v>105004</v>
      </c>
      <c r="G86" s="1">
        <v>189357</v>
      </c>
      <c r="H86" s="2">
        <v>0.55449999999999999</v>
      </c>
    </row>
    <row r="87" spans="1:8">
      <c r="A87" t="s">
        <v>85</v>
      </c>
      <c r="B87" s="1">
        <v>1356</v>
      </c>
      <c r="C87">
        <v>375</v>
      </c>
      <c r="D87">
        <v>15</v>
      </c>
      <c r="E87" s="1">
        <v>0</v>
      </c>
      <c r="F87" s="1">
        <v>1750</v>
      </c>
      <c r="G87" s="1">
        <v>2976</v>
      </c>
      <c r="H87" s="2">
        <v>0.58799999999999997</v>
      </c>
    </row>
    <row r="88" spans="1:8">
      <c r="A88" t="s">
        <v>86</v>
      </c>
      <c r="B88" s="1">
        <v>9563</v>
      </c>
      <c r="C88" s="1">
        <v>2576</v>
      </c>
      <c r="D88">
        <v>101</v>
      </c>
      <c r="E88" s="1">
        <v>0</v>
      </c>
      <c r="F88" s="1">
        <v>12338</v>
      </c>
      <c r="G88" s="1">
        <v>17519</v>
      </c>
      <c r="H88" s="2">
        <v>0.70420000000000005</v>
      </c>
    </row>
    <row r="89" spans="1:8">
      <c r="A89" t="s">
        <v>87</v>
      </c>
      <c r="B89">
        <v>502</v>
      </c>
      <c r="C89">
        <v>52</v>
      </c>
      <c r="D89">
        <v>1</v>
      </c>
      <c r="E89" s="1">
        <v>0</v>
      </c>
      <c r="F89">
        <v>557</v>
      </c>
      <c r="G89">
        <v>739</v>
      </c>
      <c r="H89" s="2">
        <v>0.75370000000000004</v>
      </c>
    </row>
    <row r="90" spans="1:8">
      <c r="A90" t="s">
        <v>88</v>
      </c>
      <c r="B90" s="1">
        <v>2298</v>
      </c>
      <c r="C90" s="1">
        <v>1329</v>
      </c>
      <c r="D90">
        <v>17</v>
      </c>
      <c r="E90" s="1">
        <v>0</v>
      </c>
      <c r="F90" s="1">
        <v>3655</v>
      </c>
      <c r="G90" s="1">
        <v>5694</v>
      </c>
      <c r="H90" s="2">
        <v>0.64190000000000003</v>
      </c>
    </row>
    <row r="91" spans="1:8">
      <c r="A91" t="s">
        <v>89</v>
      </c>
      <c r="B91" s="1">
        <v>4076</v>
      </c>
      <c r="C91" s="1">
        <v>2167</v>
      </c>
      <c r="D91">
        <v>37</v>
      </c>
      <c r="E91" s="1">
        <v>0</v>
      </c>
      <c r="F91" s="1">
        <v>6287</v>
      </c>
      <c r="G91" s="1">
        <v>12424</v>
      </c>
      <c r="H91" s="2">
        <v>0.50600000000000001</v>
      </c>
    </row>
    <row r="92" spans="1:8">
      <c r="A92" t="s">
        <v>90</v>
      </c>
      <c r="B92" s="1">
        <v>6924</v>
      </c>
      <c r="C92" s="1">
        <v>1153</v>
      </c>
      <c r="D92">
        <v>49</v>
      </c>
      <c r="E92" s="1">
        <v>0</v>
      </c>
      <c r="F92" s="1">
        <v>8133</v>
      </c>
      <c r="G92" s="1">
        <v>14312</v>
      </c>
      <c r="H92" s="2">
        <v>0.56820000000000004</v>
      </c>
    </row>
    <row r="93" spans="1:8">
      <c r="A93" t="s">
        <v>91</v>
      </c>
      <c r="B93" s="1">
        <v>31136</v>
      </c>
      <c r="C93" s="1">
        <v>13900</v>
      </c>
      <c r="D93">
        <v>342</v>
      </c>
      <c r="E93" s="1">
        <v>0</v>
      </c>
      <c r="F93" s="1">
        <v>45477</v>
      </c>
      <c r="G93" s="1">
        <v>75689</v>
      </c>
      <c r="H93" s="2">
        <v>0.6008</v>
      </c>
    </row>
    <row r="94" spans="1:8">
      <c r="A94" t="s">
        <v>92</v>
      </c>
      <c r="B94" s="1">
        <v>29203</v>
      </c>
      <c r="C94" s="1">
        <v>13166</v>
      </c>
      <c r="D94">
        <v>181</v>
      </c>
      <c r="E94" s="1">
        <v>0</v>
      </c>
      <c r="F94" s="1">
        <v>42610</v>
      </c>
      <c r="G94" s="1">
        <v>73555</v>
      </c>
      <c r="H94" s="2">
        <v>0.57920000000000005</v>
      </c>
    </row>
    <row r="95" spans="1:8">
      <c r="A95" t="s">
        <v>93</v>
      </c>
      <c r="B95" s="1">
        <v>5562</v>
      </c>
      <c r="C95" s="1">
        <v>2704</v>
      </c>
      <c r="D95">
        <v>56</v>
      </c>
      <c r="E95" s="1">
        <v>0</v>
      </c>
      <c r="F95" s="1">
        <v>8322</v>
      </c>
      <c r="G95" s="1">
        <v>14872</v>
      </c>
      <c r="H95" s="2">
        <v>0.5595</v>
      </c>
    </row>
    <row r="96" spans="1:8">
      <c r="A96" t="s">
        <v>94</v>
      </c>
      <c r="B96" s="1">
        <v>30869</v>
      </c>
      <c r="C96" s="1">
        <v>16156</v>
      </c>
      <c r="D96">
        <v>362</v>
      </c>
      <c r="E96" s="1">
        <v>0</v>
      </c>
      <c r="F96" s="1">
        <v>47461</v>
      </c>
      <c r="G96" s="1">
        <v>73892</v>
      </c>
      <c r="H96" s="2">
        <v>0.64229999999999998</v>
      </c>
    </row>
    <row r="97" spans="1:8">
      <c r="A97" t="s">
        <v>95</v>
      </c>
      <c r="B97" s="1">
        <v>7171</v>
      </c>
      <c r="C97" s="1">
        <v>2708</v>
      </c>
      <c r="D97">
        <v>54</v>
      </c>
      <c r="E97" s="1">
        <v>0</v>
      </c>
      <c r="F97" s="1">
        <v>9943</v>
      </c>
      <c r="G97" s="1">
        <v>21247</v>
      </c>
      <c r="H97" s="2">
        <v>0.46789999999999998</v>
      </c>
    </row>
    <row r="98" spans="1:8">
      <c r="A98" t="s">
        <v>96</v>
      </c>
      <c r="B98">
        <v>930</v>
      </c>
      <c r="C98">
        <v>324</v>
      </c>
      <c r="D98">
        <v>8</v>
      </c>
      <c r="E98" s="1">
        <v>0</v>
      </c>
      <c r="F98" s="1">
        <v>1264</v>
      </c>
      <c r="G98" s="1">
        <v>2138</v>
      </c>
      <c r="H98" s="2">
        <v>0.59119999999999995</v>
      </c>
    </row>
    <row r="99" spans="1:8">
      <c r="A99" t="s">
        <v>97</v>
      </c>
      <c r="B99" s="1">
        <v>2876</v>
      </c>
      <c r="C99">
        <v>863</v>
      </c>
      <c r="D99">
        <v>31</v>
      </c>
      <c r="E99" s="1">
        <v>0</v>
      </c>
      <c r="F99" s="1">
        <v>3778</v>
      </c>
      <c r="G99" s="1">
        <v>5711</v>
      </c>
      <c r="H99" s="2">
        <v>0.66149999999999998</v>
      </c>
    </row>
    <row r="100" spans="1:8">
      <c r="A100" t="s">
        <v>98</v>
      </c>
      <c r="B100" s="1">
        <v>1847</v>
      </c>
      <c r="C100">
        <v>240</v>
      </c>
      <c r="D100">
        <v>12</v>
      </c>
      <c r="E100" s="1">
        <v>0</v>
      </c>
      <c r="F100" s="1">
        <v>2102</v>
      </c>
      <c r="G100" s="1">
        <v>3178</v>
      </c>
      <c r="H100" s="2">
        <v>0.66139999999999999</v>
      </c>
    </row>
    <row r="101" spans="1:8">
      <c r="A101" t="s">
        <v>99</v>
      </c>
      <c r="B101" s="1">
        <v>1199</v>
      </c>
      <c r="C101">
        <v>373</v>
      </c>
      <c r="D101">
        <v>23</v>
      </c>
      <c r="E101" s="1">
        <v>0</v>
      </c>
      <c r="F101" s="1">
        <v>1595</v>
      </c>
      <c r="G101" s="1">
        <v>3031</v>
      </c>
      <c r="H101" s="2">
        <v>0.5262</v>
      </c>
    </row>
    <row r="102" spans="1:8">
      <c r="A102" t="s">
        <v>100</v>
      </c>
      <c r="B102" s="1">
        <v>16603</v>
      </c>
      <c r="C102" s="1">
        <v>3939</v>
      </c>
      <c r="D102">
        <v>155</v>
      </c>
      <c r="E102" s="1">
        <v>0</v>
      </c>
      <c r="F102" s="1">
        <v>20702</v>
      </c>
      <c r="G102" s="1">
        <v>35160</v>
      </c>
      <c r="H102" s="2">
        <v>0.5887</v>
      </c>
    </row>
    <row r="103" spans="1:8">
      <c r="A103" t="s">
        <v>101</v>
      </c>
      <c r="B103" s="1">
        <v>571883</v>
      </c>
      <c r="C103" s="1">
        <v>590982</v>
      </c>
      <c r="D103" s="1">
        <v>6783</v>
      </c>
      <c r="E103" s="1">
        <v>0</v>
      </c>
      <c r="F103" s="1">
        <v>1171472</v>
      </c>
      <c r="G103" s="1">
        <v>1959284</v>
      </c>
      <c r="H103" s="2">
        <v>0.59789999999999999</v>
      </c>
    </row>
    <row r="104" spans="1:8">
      <c r="A104" t="s">
        <v>102</v>
      </c>
      <c r="B104" s="1">
        <v>17103</v>
      </c>
      <c r="C104" s="1">
        <v>8887</v>
      </c>
      <c r="D104">
        <v>140</v>
      </c>
      <c r="E104" s="1">
        <v>0</v>
      </c>
      <c r="F104" s="1">
        <v>26158</v>
      </c>
      <c r="G104" s="1">
        <v>42829</v>
      </c>
      <c r="H104" s="2">
        <v>0.61070000000000002</v>
      </c>
    </row>
    <row r="105" spans="1:8">
      <c r="A105" t="s">
        <v>103</v>
      </c>
      <c r="B105" s="1">
        <v>1711</v>
      </c>
      <c r="C105">
        <v>250</v>
      </c>
      <c r="D105">
        <v>22</v>
      </c>
      <c r="E105" s="1">
        <v>0</v>
      </c>
      <c r="F105" s="1">
        <v>1985</v>
      </c>
      <c r="G105" s="1">
        <v>2897</v>
      </c>
      <c r="H105" s="2">
        <v>0.68510000000000004</v>
      </c>
    </row>
    <row r="106" spans="1:8">
      <c r="A106" t="s">
        <v>104</v>
      </c>
      <c r="B106" s="1">
        <v>1388</v>
      </c>
      <c r="C106">
        <v>699</v>
      </c>
      <c r="D106">
        <v>25</v>
      </c>
      <c r="E106" s="1">
        <v>0</v>
      </c>
      <c r="F106" s="1">
        <v>2116</v>
      </c>
      <c r="G106" s="1">
        <v>3869</v>
      </c>
      <c r="H106" s="2">
        <v>0.54690000000000005</v>
      </c>
    </row>
    <row r="107" spans="1:8">
      <c r="A107" t="s">
        <v>105</v>
      </c>
      <c r="B107" s="1">
        <v>29638</v>
      </c>
      <c r="C107" s="1">
        <v>28431</v>
      </c>
      <c r="D107">
        <v>720</v>
      </c>
      <c r="E107" s="1">
        <v>0</v>
      </c>
      <c r="F107" s="1">
        <v>59052</v>
      </c>
      <c r="G107" s="1">
        <v>97390</v>
      </c>
      <c r="H107" s="2">
        <v>0.60629999999999995</v>
      </c>
    </row>
    <row r="108" spans="1:8">
      <c r="A108" t="s">
        <v>106</v>
      </c>
      <c r="B108" s="1">
        <v>1345</v>
      </c>
      <c r="C108">
        <v>216</v>
      </c>
      <c r="D108">
        <v>7</v>
      </c>
      <c r="E108" s="1">
        <v>0</v>
      </c>
      <c r="F108" s="1">
        <v>1570</v>
      </c>
      <c r="G108" s="1">
        <v>2245</v>
      </c>
      <c r="H108" s="2">
        <v>0.69930000000000003</v>
      </c>
    </row>
    <row r="109" spans="1:8">
      <c r="A109" t="s">
        <v>107</v>
      </c>
      <c r="B109" s="1">
        <v>20857</v>
      </c>
      <c r="C109" s="1">
        <v>7913</v>
      </c>
      <c r="D109">
        <v>196</v>
      </c>
      <c r="E109" s="1">
        <v>0</v>
      </c>
      <c r="F109" s="1">
        <v>28993</v>
      </c>
      <c r="G109" s="1">
        <v>49829</v>
      </c>
      <c r="H109" s="2">
        <v>0.58179999999999998</v>
      </c>
    </row>
    <row r="110" spans="1:8">
      <c r="A110" t="s">
        <v>108</v>
      </c>
      <c r="B110" s="1">
        <v>39668</v>
      </c>
      <c r="C110" s="1">
        <v>90261</v>
      </c>
      <c r="D110">
        <v>718</v>
      </c>
      <c r="E110" s="1">
        <v>0</v>
      </c>
      <c r="F110" s="1">
        <v>130784</v>
      </c>
      <c r="G110" s="1">
        <v>305316</v>
      </c>
      <c r="H110" s="2">
        <v>0.42830000000000001</v>
      </c>
    </row>
    <row r="111" spans="1:8">
      <c r="A111" t="s">
        <v>109</v>
      </c>
      <c r="B111" s="1">
        <v>9264</v>
      </c>
      <c r="C111" s="1">
        <v>3811</v>
      </c>
      <c r="D111">
        <v>104</v>
      </c>
      <c r="E111" s="1">
        <v>0</v>
      </c>
      <c r="F111" s="1">
        <v>13188</v>
      </c>
      <c r="G111" s="1">
        <v>22524</v>
      </c>
      <c r="H111" s="2">
        <v>0.58550000000000002</v>
      </c>
    </row>
    <row r="112" spans="1:8">
      <c r="A112" t="s">
        <v>110</v>
      </c>
      <c r="B112" s="1">
        <v>5795</v>
      </c>
      <c r="C112" s="1">
        <v>1797</v>
      </c>
      <c r="D112">
        <v>46</v>
      </c>
      <c r="E112" s="1">
        <v>0</v>
      </c>
      <c r="F112" s="1">
        <v>7645</v>
      </c>
      <c r="G112" s="1">
        <v>13989</v>
      </c>
      <c r="H112" s="2">
        <v>0.54649999999999999</v>
      </c>
    </row>
    <row r="113" spans="1:8">
      <c r="A113" t="s">
        <v>111</v>
      </c>
      <c r="B113" s="1">
        <v>17299</v>
      </c>
      <c r="C113" s="1">
        <v>5087</v>
      </c>
      <c r="D113">
        <v>171</v>
      </c>
      <c r="E113" s="1">
        <v>0</v>
      </c>
      <c r="F113" s="1">
        <v>22596</v>
      </c>
      <c r="G113" s="1">
        <v>34728</v>
      </c>
      <c r="H113" s="2">
        <v>0.65059999999999996</v>
      </c>
    </row>
    <row r="114" spans="1:8">
      <c r="A114" t="s">
        <v>112</v>
      </c>
      <c r="B114" s="1">
        <v>9299</v>
      </c>
      <c r="C114" s="1">
        <v>3530</v>
      </c>
      <c r="D114">
        <v>75</v>
      </c>
      <c r="E114" s="1">
        <v>0</v>
      </c>
      <c r="F114" s="1">
        <v>12919</v>
      </c>
      <c r="G114" s="1">
        <v>21920</v>
      </c>
      <c r="H114" s="2">
        <v>0.58930000000000005</v>
      </c>
    </row>
    <row r="115" spans="1:8">
      <c r="A115" t="s">
        <v>113</v>
      </c>
      <c r="B115" s="1">
        <v>5872</v>
      </c>
      <c r="C115" s="1">
        <v>2656</v>
      </c>
      <c r="D115">
        <v>56</v>
      </c>
      <c r="E115" s="1">
        <v>0</v>
      </c>
      <c r="F115" s="1">
        <v>8624</v>
      </c>
      <c r="G115" s="1">
        <v>15040</v>
      </c>
      <c r="H115" s="2">
        <v>0.57340000000000002</v>
      </c>
    </row>
    <row r="116" spans="1:8">
      <c r="A116" t="s">
        <v>114</v>
      </c>
      <c r="B116" s="1">
        <v>7029</v>
      </c>
      <c r="C116" s="1">
        <v>2545</v>
      </c>
      <c r="D116">
        <v>108</v>
      </c>
      <c r="E116" s="1">
        <v>0</v>
      </c>
      <c r="F116" s="1">
        <v>9689</v>
      </c>
      <c r="G116" s="1">
        <v>17787</v>
      </c>
      <c r="H116" s="2">
        <v>0.54469999999999996</v>
      </c>
    </row>
    <row r="117" spans="1:8">
      <c r="A117" t="s">
        <v>115</v>
      </c>
      <c r="B117">
        <v>458</v>
      </c>
      <c r="C117">
        <v>430</v>
      </c>
      <c r="D117">
        <v>8</v>
      </c>
      <c r="E117" s="1">
        <v>0</v>
      </c>
      <c r="F117">
        <v>898</v>
      </c>
      <c r="G117" s="1">
        <v>1631</v>
      </c>
      <c r="H117" s="2">
        <v>0.55049999999999999</v>
      </c>
    </row>
    <row r="118" spans="1:8">
      <c r="A118" t="s">
        <v>116</v>
      </c>
      <c r="B118" s="1">
        <v>20573</v>
      </c>
      <c r="C118" s="1">
        <v>8594</v>
      </c>
      <c r="D118">
        <v>256</v>
      </c>
      <c r="E118" s="1">
        <v>0</v>
      </c>
      <c r="F118" s="1">
        <v>29524</v>
      </c>
      <c r="G118" s="1">
        <v>50602</v>
      </c>
      <c r="H118" s="2">
        <v>0.58340000000000003</v>
      </c>
    </row>
    <row r="119" spans="1:8">
      <c r="A119" t="s">
        <v>117</v>
      </c>
      <c r="B119" s="1">
        <v>7361</v>
      </c>
      <c r="C119" s="1">
        <v>1322</v>
      </c>
      <c r="D119">
        <v>71</v>
      </c>
      <c r="E119" s="1">
        <v>0</v>
      </c>
      <c r="F119" s="1">
        <v>8761</v>
      </c>
      <c r="G119" s="1">
        <v>15262</v>
      </c>
      <c r="H119" s="2">
        <v>0.57399999999999995</v>
      </c>
    </row>
    <row r="120" spans="1:8">
      <c r="A120" t="s">
        <v>118</v>
      </c>
      <c r="B120">
        <v>644</v>
      </c>
      <c r="C120">
        <v>164</v>
      </c>
      <c r="D120">
        <v>9</v>
      </c>
      <c r="E120" s="1">
        <v>0</v>
      </c>
      <c r="F120">
        <v>817</v>
      </c>
      <c r="G120" s="1">
        <v>1280</v>
      </c>
      <c r="H120" s="2">
        <v>0.63819999999999999</v>
      </c>
    </row>
    <row r="121" spans="1:8">
      <c r="A121" t="s">
        <v>119</v>
      </c>
      <c r="B121" s="1">
        <v>2528</v>
      </c>
      <c r="C121">
        <v>470</v>
      </c>
      <c r="D121">
        <v>18</v>
      </c>
      <c r="E121" s="1">
        <v>0</v>
      </c>
      <c r="F121" s="1">
        <v>3023</v>
      </c>
      <c r="G121" s="1">
        <v>4983</v>
      </c>
      <c r="H121" s="2">
        <v>0.60660000000000003</v>
      </c>
    </row>
    <row r="122" spans="1:8">
      <c r="A122" t="s">
        <v>120</v>
      </c>
      <c r="B122" s="1">
        <v>3723</v>
      </c>
      <c r="C122" s="1">
        <v>1301</v>
      </c>
      <c r="D122">
        <v>24</v>
      </c>
      <c r="E122" s="1">
        <v>0</v>
      </c>
      <c r="F122" s="1">
        <v>5057</v>
      </c>
      <c r="G122" s="1">
        <v>9073</v>
      </c>
      <c r="H122" s="2">
        <v>0.55730000000000002</v>
      </c>
    </row>
    <row r="123" spans="1:8">
      <c r="A123" t="s">
        <v>121</v>
      </c>
      <c r="B123" s="1">
        <v>9022</v>
      </c>
      <c r="C123" s="1">
        <v>3658</v>
      </c>
      <c r="D123">
        <v>85</v>
      </c>
      <c r="E123" s="1">
        <v>0</v>
      </c>
      <c r="F123" s="1">
        <v>12776</v>
      </c>
      <c r="G123" s="1">
        <v>21541</v>
      </c>
      <c r="H123" s="2">
        <v>0.59309999999999996</v>
      </c>
    </row>
    <row r="124" spans="1:8">
      <c r="A124" t="s">
        <v>122</v>
      </c>
      <c r="B124">
        <v>749</v>
      </c>
      <c r="C124">
        <v>468</v>
      </c>
      <c r="D124">
        <v>16</v>
      </c>
      <c r="E124" s="1">
        <v>0</v>
      </c>
      <c r="F124" s="1">
        <v>1236</v>
      </c>
      <c r="G124" s="1">
        <v>1835</v>
      </c>
      <c r="H124" s="2">
        <v>0.67349999999999999</v>
      </c>
    </row>
    <row r="125" spans="1:8">
      <c r="A125" t="s">
        <v>123</v>
      </c>
      <c r="B125" s="1">
        <v>42905</v>
      </c>
      <c r="C125" s="1">
        <v>44888</v>
      </c>
      <c r="D125">
        <v>436</v>
      </c>
      <c r="E125" s="1">
        <v>0</v>
      </c>
      <c r="F125" s="1">
        <v>88296</v>
      </c>
      <c r="G125" s="1">
        <v>151659</v>
      </c>
      <c r="H125" s="2">
        <v>0.58220000000000005</v>
      </c>
    </row>
    <row r="126" spans="1:8">
      <c r="A126" t="s">
        <v>124</v>
      </c>
      <c r="B126">
        <v>472</v>
      </c>
      <c r="C126" s="1">
        <v>1336</v>
      </c>
      <c r="D126">
        <v>7</v>
      </c>
      <c r="E126" s="1">
        <v>0</v>
      </c>
      <c r="F126" s="1">
        <v>1815</v>
      </c>
      <c r="G126" s="1">
        <v>3897</v>
      </c>
      <c r="H126" s="2">
        <v>0.4657</v>
      </c>
    </row>
    <row r="127" spans="1:8">
      <c r="A127" t="s">
        <v>125</v>
      </c>
      <c r="B127" s="1">
        <v>4841</v>
      </c>
      <c r="C127" s="1">
        <v>6706</v>
      </c>
      <c r="D127">
        <v>53</v>
      </c>
      <c r="E127" s="1">
        <v>0</v>
      </c>
      <c r="F127" s="1">
        <v>11612</v>
      </c>
      <c r="G127" s="1">
        <v>26513</v>
      </c>
      <c r="H127" s="2">
        <v>0.43790000000000001</v>
      </c>
    </row>
    <row r="128" spans="1:8">
      <c r="A128" t="s">
        <v>126</v>
      </c>
      <c r="B128" s="1">
        <v>36685</v>
      </c>
      <c r="C128" s="1">
        <v>12912</v>
      </c>
      <c r="D128">
        <v>355</v>
      </c>
      <c r="E128" s="1">
        <v>0</v>
      </c>
      <c r="F128" s="1">
        <v>50050</v>
      </c>
      <c r="G128" s="1">
        <v>82260</v>
      </c>
      <c r="H128" s="2">
        <v>0.60840000000000005</v>
      </c>
    </row>
    <row r="129" spans="1:8">
      <c r="A129" t="s">
        <v>127</v>
      </c>
      <c r="B129" s="1">
        <v>4203</v>
      </c>
      <c r="C129" s="1">
        <v>1528</v>
      </c>
      <c r="D129">
        <v>63</v>
      </c>
      <c r="E129" s="1">
        <v>0</v>
      </c>
      <c r="F129" s="1">
        <v>5808</v>
      </c>
      <c r="G129" s="1">
        <v>10257</v>
      </c>
      <c r="H129" s="2">
        <v>0.56620000000000004</v>
      </c>
    </row>
    <row r="130" spans="1:8">
      <c r="A130" t="s">
        <v>128</v>
      </c>
      <c r="B130" s="1">
        <v>2736</v>
      </c>
      <c r="C130" s="1">
        <v>1760</v>
      </c>
      <c r="D130">
        <v>21</v>
      </c>
      <c r="E130" s="1">
        <v>0</v>
      </c>
      <c r="F130" s="1">
        <v>4527</v>
      </c>
      <c r="G130" s="1">
        <v>8121</v>
      </c>
      <c r="H130" s="2">
        <v>0.55740000000000001</v>
      </c>
    </row>
    <row r="131" spans="1:8">
      <c r="A131" t="s">
        <v>129</v>
      </c>
      <c r="B131" s="1">
        <v>23735</v>
      </c>
      <c r="C131" s="1">
        <v>11161</v>
      </c>
      <c r="D131">
        <v>209</v>
      </c>
      <c r="E131" s="1">
        <v>0</v>
      </c>
      <c r="F131" s="1">
        <v>35145</v>
      </c>
      <c r="G131" s="1">
        <v>58408</v>
      </c>
      <c r="H131" s="2">
        <v>0.60170000000000001</v>
      </c>
    </row>
    <row r="132" spans="1:8">
      <c r="A132" t="s">
        <v>130</v>
      </c>
      <c r="B132" s="1">
        <v>12971</v>
      </c>
      <c r="C132" s="1">
        <v>3599</v>
      </c>
      <c r="D132">
        <v>107</v>
      </c>
      <c r="E132" s="1">
        <v>0</v>
      </c>
      <c r="F132" s="1">
        <v>16746</v>
      </c>
      <c r="G132" s="1">
        <v>23704</v>
      </c>
      <c r="H132" s="2">
        <v>0.70640000000000003</v>
      </c>
    </row>
    <row r="133" spans="1:8">
      <c r="A133" t="s">
        <v>131</v>
      </c>
      <c r="B133">
        <v>94</v>
      </c>
      <c r="C133">
        <v>108</v>
      </c>
      <c r="D133">
        <v>0</v>
      </c>
      <c r="E133" s="1">
        <v>0</v>
      </c>
      <c r="F133">
        <v>202</v>
      </c>
      <c r="G133">
        <v>353</v>
      </c>
      <c r="H133" s="2">
        <v>0.57220000000000004</v>
      </c>
    </row>
    <row r="134" spans="1:8">
      <c r="A134" t="s">
        <v>132</v>
      </c>
      <c r="B134">
        <v>342</v>
      </c>
      <c r="C134">
        <v>99</v>
      </c>
      <c r="D134">
        <v>7</v>
      </c>
      <c r="E134" s="1">
        <v>0</v>
      </c>
      <c r="F134">
        <v>448</v>
      </c>
      <c r="G134">
        <v>678</v>
      </c>
      <c r="H134" s="2">
        <v>0.66069999999999995</v>
      </c>
    </row>
    <row r="135" spans="1:8">
      <c r="A135" t="s">
        <v>133</v>
      </c>
      <c r="B135" s="1">
        <v>16752</v>
      </c>
      <c r="C135" s="1">
        <v>5570</v>
      </c>
      <c r="D135">
        <v>156</v>
      </c>
      <c r="E135" s="1">
        <v>0</v>
      </c>
      <c r="F135" s="1">
        <v>22556</v>
      </c>
      <c r="G135" s="1">
        <v>34361</v>
      </c>
      <c r="H135" s="2">
        <v>0.65639999999999998</v>
      </c>
    </row>
    <row r="136" spans="1:8">
      <c r="A136" t="s">
        <v>134</v>
      </c>
      <c r="B136" s="1">
        <v>1487</v>
      </c>
      <c r="C136">
        <v>342</v>
      </c>
      <c r="D136">
        <v>10</v>
      </c>
      <c r="E136" s="1">
        <v>0</v>
      </c>
      <c r="F136" s="1">
        <v>1843</v>
      </c>
      <c r="G136" s="1">
        <v>2969</v>
      </c>
      <c r="H136" s="2">
        <v>0.62070000000000003</v>
      </c>
    </row>
    <row r="137" spans="1:8">
      <c r="A137" t="s">
        <v>135</v>
      </c>
      <c r="B137">
        <v>151</v>
      </c>
      <c r="C137">
        <v>8</v>
      </c>
      <c r="D137">
        <v>3</v>
      </c>
      <c r="E137" s="1">
        <v>0</v>
      </c>
      <c r="F137">
        <v>163</v>
      </c>
      <c r="G137">
        <v>202</v>
      </c>
      <c r="H137" s="2">
        <v>0.80689999999999995</v>
      </c>
    </row>
    <row r="138" spans="1:8">
      <c r="A138" t="s">
        <v>136</v>
      </c>
      <c r="B138">
        <v>907</v>
      </c>
      <c r="C138">
        <v>633</v>
      </c>
      <c r="D138">
        <v>11</v>
      </c>
      <c r="E138" s="1">
        <v>0</v>
      </c>
      <c r="F138" s="1">
        <v>1551</v>
      </c>
      <c r="G138" s="1">
        <v>2376</v>
      </c>
      <c r="H138" s="2">
        <v>0.65269999999999995</v>
      </c>
    </row>
    <row r="139" spans="1:8">
      <c r="A139" t="s">
        <v>137</v>
      </c>
      <c r="B139" s="1">
        <v>4540</v>
      </c>
      <c r="C139" s="1">
        <v>5256</v>
      </c>
      <c r="D139">
        <v>69</v>
      </c>
      <c r="E139" s="1">
        <v>0</v>
      </c>
      <c r="F139" s="1">
        <v>9876</v>
      </c>
      <c r="G139" s="1">
        <v>18905</v>
      </c>
      <c r="H139" s="2">
        <v>0.52239999999999998</v>
      </c>
    </row>
    <row r="140" spans="1:8">
      <c r="A140" t="s">
        <v>138</v>
      </c>
      <c r="B140">
        <v>986</v>
      </c>
      <c r="C140">
        <v>367</v>
      </c>
      <c r="D140">
        <v>15</v>
      </c>
      <c r="E140" s="1">
        <v>0</v>
      </c>
      <c r="F140" s="1">
        <v>1368</v>
      </c>
      <c r="G140" s="1">
        <v>2530</v>
      </c>
      <c r="H140" s="2">
        <v>0.54069999999999996</v>
      </c>
    </row>
    <row r="141" spans="1:8">
      <c r="A141" t="s">
        <v>139</v>
      </c>
      <c r="B141" s="1">
        <v>12952</v>
      </c>
      <c r="C141" s="1">
        <v>5243</v>
      </c>
      <c r="D141">
        <v>137</v>
      </c>
      <c r="E141" s="1">
        <v>0</v>
      </c>
      <c r="F141" s="1">
        <v>18362</v>
      </c>
      <c r="G141" s="1">
        <v>31700</v>
      </c>
      <c r="H141" s="2">
        <v>0.57920000000000005</v>
      </c>
    </row>
    <row r="142" spans="1:8">
      <c r="A142" t="s">
        <v>140</v>
      </c>
      <c r="B142" s="1">
        <v>3344</v>
      </c>
      <c r="C142" s="1">
        <v>1156</v>
      </c>
      <c r="D142">
        <v>18</v>
      </c>
      <c r="E142" s="1">
        <v>0</v>
      </c>
      <c r="F142" s="1">
        <v>4525</v>
      </c>
      <c r="G142" s="1">
        <v>9155</v>
      </c>
      <c r="H142" s="2">
        <v>0.49419999999999997</v>
      </c>
    </row>
    <row r="143" spans="1:8">
      <c r="A143" t="s">
        <v>141</v>
      </c>
      <c r="B143" s="1">
        <v>5651</v>
      </c>
      <c r="C143" s="1">
        <v>1903</v>
      </c>
      <c r="D143">
        <v>68</v>
      </c>
      <c r="E143" s="1">
        <v>0</v>
      </c>
      <c r="F143" s="1">
        <v>7634</v>
      </c>
      <c r="G143" s="1">
        <v>12979</v>
      </c>
      <c r="H143" s="2">
        <v>0.58809999999999996</v>
      </c>
    </row>
    <row r="144" spans="1:8">
      <c r="A144" t="s">
        <v>142</v>
      </c>
      <c r="B144">
        <v>714</v>
      </c>
      <c r="C144" s="1">
        <v>1052</v>
      </c>
      <c r="D144">
        <v>10</v>
      </c>
      <c r="E144" s="1">
        <v>0</v>
      </c>
      <c r="F144" s="1">
        <v>1776</v>
      </c>
      <c r="G144" s="1">
        <v>4122</v>
      </c>
      <c r="H144" s="2">
        <v>0.43080000000000002</v>
      </c>
    </row>
    <row r="145" spans="1:8">
      <c r="A145" t="s">
        <v>143</v>
      </c>
      <c r="B145" s="1">
        <v>6293</v>
      </c>
      <c r="C145" s="1">
        <v>1869</v>
      </c>
      <c r="D145">
        <v>51</v>
      </c>
      <c r="E145" s="1">
        <v>0</v>
      </c>
      <c r="F145" s="1">
        <v>8223</v>
      </c>
      <c r="G145" s="1">
        <v>13470</v>
      </c>
      <c r="H145" s="2">
        <v>0.61040000000000005</v>
      </c>
    </row>
    <row r="146" spans="1:8">
      <c r="A146" t="s">
        <v>144</v>
      </c>
      <c r="B146" s="1">
        <v>4312</v>
      </c>
      <c r="C146" s="1">
        <v>2000</v>
      </c>
      <c r="D146">
        <v>53</v>
      </c>
      <c r="E146" s="1">
        <v>0</v>
      </c>
      <c r="F146" s="1">
        <v>6377</v>
      </c>
      <c r="G146" s="1">
        <v>9498</v>
      </c>
      <c r="H146" s="2">
        <v>0.6714</v>
      </c>
    </row>
    <row r="147" spans="1:8">
      <c r="A147" t="s">
        <v>145</v>
      </c>
      <c r="B147" s="1">
        <v>5566</v>
      </c>
      <c r="C147" s="1">
        <v>1418</v>
      </c>
      <c r="D147">
        <v>52</v>
      </c>
      <c r="E147" s="1">
        <v>0</v>
      </c>
      <c r="F147" s="1">
        <v>7041</v>
      </c>
      <c r="G147" s="1">
        <v>11400</v>
      </c>
      <c r="H147" s="2">
        <v>0.61760000000000004</v>
      </c>
    </row>
    <row r="148" spans="1:8">
      <c r="A148" t="s">
        <v>146</v>
      </c>
      <c r="B148" s="1">
        <v>15448</v>
      </c>
      <c r="C148" s="1">
        <v>5991</v>
      </c>
      <c r="D148">
        <v>156</v>
      </c>
      <c r="E148" s="1">
        <v>0</v>
      </c>
      <c r="F148" s="1">
        <v>21626</v>
      </c>
      <c r="G148" s="1">
        <v>45526</v>
      </c>
      <c r="H148" s="2">
        <v>0.47499999999999998</v>
      </c>
    </row>
    <row r="149" spans="1:8">
      <c r="A149" t="s">
        <v>147</v>
      </c>
      <c r="B149" s="1">
        <v>5079</v>
      </c>
      <c r="C149" s="1">
        <v>2516</v>
      </c>
      <c r="D149">
        <v>55</v>
      </c>
      <c r="E149" s="1">
        <v>0</v>
      </c>
      <c r="F149" s="1">
        <v>7652</v>
      </c>
      <c r="G149" s="1">
        <v>14302</v>
      </c>
      <c r="H149" s="2">
        <v>0.53500000000000003</v>
      </c>
    </row>
    <row r="150" spans="1:8">
      <c r="A150" t="s">
        <v>148</v>
      </c>
      <c r="B150" s="1">
        <v>1093</v>
      </c>
      <c r="C150">
        <v>155</v>
      </c>
      <c r="D150">
        <v>4</v>
      </c>
      <c r="E150" s="1">
        <v>0</v>
      </c>
      <c r="F150" s="1">
        <v>1256</v>
      </c>
      <c r="G150" s="1">
        <v>1961</v>
      </c>
      <c r="H150" s="2">
        <v>0.64039999999999997</v>
      </c>
    </row>
    <row r="151" spans="1:8">
      <c r="A151" t="s">
        <v>149</v>
      </c>
      <c r="B151" s="1">
        <v>3095</v>
      </c>
      <c r="C151" s="1">
        <v>1048</v>
      </c>
      <c r="D151">
        <v>25</v>
      </c>
      <c r="E151" s="1">
        <v>0</v>
      </c>
      <c r="F151" s="1">
        <v>4176</v>
      </c>
      <c r="G151" s="1">
        <v>7499</v>
      </c>
      <c r="H151" s="2">
        <v>0.55679999999999996</v>
      </c>
    </row>
    <row r="152" spans="1:8">
      <c r="A152" t="s">
        <v>150</v>
      </c>
      <c r="B152" s="1">
        <v>7281</v>
      </c>
      <c r="C152" s="1">
        <v>2250</v>
      </c>
      <c r="D152">
        <v>80</v>
      </c>
      <c r="E152" s="1">
        <v>0</v>
      </c>
      <c r="F152" s="1">
        <v>9629</v>
      </c>
      <c r="G152" s="1">
        <v>14489</v>
      </c>
      <c r="H152" s="2">
        <v>0.66449999999999998</v>
      </c>
    </row>
    <row r="153" spans="1:8">
      <c r="A153" t="s">
        <v>151</v>
      </c>
      <c r="B153">
        <v>67</v>
      </c>
      <c r="C153">
        <v>12</v>
      </c>
      <c r="D153">
        <v>0</v>
      </c>
      <c r="E153" s="1">
        <v>0</v>
      </c>
      <c r="F153">
        <v>79</v>
      </c>
      <c r="G153">
        <v>119</v>
      </c>
      <c r="H153" s="2">
        <v>0.66379999999999995</v>
      </c>
    </row>
    <row r="154" spans="1:8">
      <c r="A154" t="s">
        <v>152</v>
      </c>
      <c r="B154" s="1">
        <v>66304</v>
      </c>
      <c r="C154" s="1">
        <v>30486</v>
      </c>
      <c r="D154">
        <v>644</v>
      </c>
      <c r="E154" s="1">
        <v>0</v>
      </c>
      <c r="F154" s="1">
        <v>97534</v>
      </c>
      <c r="G154" s="1">
        <v>163745</v>
      </c>
      <c r="H154" s="2">
        <v>0.59560000000000002</v>
      </c>
    </row>
    <row r="155" spans="1:8">
      <c r="A155" t="s">
        <v>153</v>
      </c>
      <c r="B155" s="1">
        <v>1473</v>
      </c>
      <c r="C155">
        <v>627</v>
      </c>
      <c r="D155">
        <v>16</v>
      </c>
      <c r="E155" s="1">
        <v>0</v>
      </c>
      <c r="F155" s="1">
        <v>2116</v>
      </c>
      <c r="G155" s="1">
        <v>4071</v>
      </c>
      <c r="H155" s="2">
        <v>0.51970000000000005</v>
      </c>
    </row>
    <row r="156" spans="1:8">
      <c r="A156" t="s">
        <v>154</v>
      </c>
      <c r="B156" s="1">
        <v>2891</v>
      </c>
      <c r="C156" s="1">
        <v>1146</v>
      </c>
      <c r="D156">
        <v>23</v>
      </c>
      <c r="E156" s="1">
        <v>0</v>
      </c>
      <c r="F156" s="1">
        <v>4074</v>
      </c>
      <c r="G156" s="1">
        <v>7063</v>
      </c>
      <c r="H156" s="2">
        <v>0.57679999999999998</v>
      </c>
    </row>
    <row r="157" spans="1:8">
      <c r="A157" t="s">
        <v>155</v>
      </c>
      <c r="B157" s="1">
        <v>2567</v>
      </c>
      <c r="C157" s="1">
        <v>1644</v>
      </c>
      <c r="D157">
        <v>27</v>
      </c>
      <c r="E157" s="1">
        <v>0</v>
      </c>
      <c r="F157" s="1">
        <v>4252</v>
      </c>
      <c r="G157" s="1">
        <v>7718</v>
      </c>
      <c r="H157" s="2">
        <v>0.55089999999999995</v>
      </c>
    </row>
    <row r="158" spans="1:8">
      <c r="A158" t="s">
        <v>156</v>
      </c>
      <c r="B158" s="1">
        <v>1389</v>
      </c>
      <c r="C158">
        <v>314</v>
      </c>
      <c r="D158">
        <v>12</v>
      </c>
      <c r="E158" s="1">
        <v>0</v>
      </c>
      <c r="F158" s="1">
        <v>1715</v>
      </c>
      <c r="G158" s="1">
        <v>2913</v>
      </c>
      <c r="H158" s="2">
        <v>0.5887</v>
      </c>
    </row>
    <row r="159" spans="1:8">
      <c r="A159" t="s">
        <v>157</v>
      </c>
      <c r="B159" s="1">
        <v>1544</v>
      </c>
      <c r="C159">
        <v>546</v>
      </c>
      <c r="D159">
        <v>28</v>
      </c>
      <c r="E159" s="1">
        <v>0</v>
      </c>
      <c r="F159" s="1">
        <v>2121</v>
      </c>
      <c r="G159" s="1">
        <v>2954</v>
      </c>
      <c r="H159" s="2">
        <v>0.71799999999999997</v>
      </c>
    </row>
    <row r="160" spans="1:8">
      <c r="A160" t="s">
        <v>158</v>
      </c>
      <c r="B160" s="1">
        <v>7835</v>
      </c>
      <c r="C160" s="1">
        <v>4440</v>
      </c>
      <c r="D160">
        <v>81</v>
      </c>
      <c r="E160" s="1">
        <v>0</v>
      </c>
      <c r="F160" s="1">
        <v>12373</v>
      </c>
      <c r="G160" s="1">
        <v>21703</v>
      </c>
      <c r="H160" s="2">
        <v>0.57010000000000005</v>
      </c>
    </row>
    <row r="161" spans="1:8">
      <c r="A161" t="s">
        <v>159</v>
      </c>
      <c r="B161" s="1">
        <v>2316</v>
      </c>
      <c r="C161" s="1">
        <v>8554</v>
      </c>
      <c r="D161">
        <v>64</v>
      </c>
      <c r="E161" s="1">
        <v>0</v>
      </c>
      <c r="F161" s="1">
        <v>10939</v>
      </c>
      <c r="G161" s="1">
        <v>27050</v>
      </c>
      <c r="H161" s="2">
        <v>0.40429999999999999</v>
      </c>
    </row>
    <row r="162" spans="1:8">
      <c r="A162" t="s">
        <v>160</v>
      </c>
      <c r="B162" s="1">
        <v>2263</v>
      </c>
      <c r="C162">
        <v>728</v>
      </c>
      <c r="D162">
        <v>19</v>
      </c>
      <c r="E162" s="1">
        <v>0</v>
      </c>
      <c r="F162" s="1">
        <v>3010</v>
      </c>
      <c r="G162" s="1">
        <v>5297</v>
      </c>
      <c r="H162" s="2">
        <v>0.56820000000000004</v>
      </c>
    </row>
    <row r="163" spans="1:8">
      <c r="A163" t="s">
        <v>161</v>
      </c>
      <c r="B163" s="1">
        <v>49044</v>
      </c>
      <c r="C163" s="1">
        <v>29998</v>
      </c>
      <c r="D163">
        <v>492</v>
      </c>
      <c r="E163" s="1">
        <v>0</v>
      </c>
      <c r="F163" s="1">
        <v>79674</v>
      </c>
      <c r="G163" s="1">
        <v>134780</v>
      </c>
      <c r="H163" s="2">
        <v>0.59109999999999996</v>
      </c>
    </row>
    <row r="164" spans="1:8">
      <c r="A164" t="s">
        <v>162</v>
      </c>
      <c r="B164">
        <v>400</v>
      </c>
      <c r="C164">
        <v>132</v>
      </c>
      <c r="D164">
        <v>5</v>
      </c>
      <c r="E164" s="1">
        <v>0</v>
      </c>
      <c r="F164">
        <v>537</v>
      </c>
      <c r="G164">
        <v>719</v>
      </c>
      <c r="H164" s="2">
        <v>0.74680000000000002</v>
      </c>
    </row>
    <row r="165" spans="1:8">
      <c r="A165" t="s">
        <v>163</v>
      </c>
      <c r="B165" s="1">
        <v>10480</v>
      </c>
      <c r="C165" s="1">
        <v>5147</v>
      </c>
      <c r="D165">
        <v>80</v>
      </c>
      <c r="E165" s="1">
        <v>0</v>
      </c>
      <c r="F165" s="1">
        <v>15737</v>
      </c>
      <c r="G165" s="1">
        <v>26613</v>
      </c>
      <c r="H165" s="2">
        <v>0.59130000000000005</v>
      </c>
    </row>
    <row r="166" spans="1:8">
      <c r="A166" t="s">
        <v>164</v>
      </c>
      <c r="B166">
        <v>712</v>
      </c>
      <c r="C166">
        <v>295</v>
      </c>
      <c r="D166">
        <v>8</v>
      </c>
      <c r="E166" s="1">
        <v>0</v>
      </c>
      <c r="F166" s="1">
        <v>1018</v>
      </c>
      <c r="G166" s="1">
        <v>1861</v>
      </c>
      <c r="H166" s="2">
        <v>0.54700000000000004</v>
      </c>
    </row>
    <row r="167" spans="1:8">
      <c r="A167" t="s">
        <v>165</v>
      </c>
      <c r="B167" s="1">
        <v>36155</v>
      </c>
      <c r="C167" s="1">
        <v>9691</v>
      </c>
      <c r="D167">
        <v>308</v>
      </c>
      <c r="E167" s="1">
        <v>0</v>
      </c>
      <c r="F167" s="1">
        <v>46216</v>
      </c>
      <c r="G167" s="1">
        <v>74440</v>
      </c>
      <c r="H167" s="2">
        <v>0.62080000000000002</v>
      </c>
    </row>
    <row r="168" spans="1:8">
      <c r="A168" t="s">
        <v>166</v>
      </c>
      <c r="B168" s="1">
        <v>5217</v>
      </c>
      <c r="C168" s="1">
        <v>3044</v>
      </c>
      <c r="D168">
        <v>70</v>
      </c>
      <c r="E168" s="1">
        <v>0</v>
      </c>
      <c r="F168" s="1">
        <v>8357</v>
      </c>
      <c r="G168" s="1">
        <v>14652</v>
      </c>
      <c r="H168" s="2">
        <v>0.57030000000000003</v>
      </c>
    </row>
    <row r="169" spans="1:8">
      <c r="A169" t="s">
        <v>167</v>
      </c>
      <c r="B169" s="1">
        <v>1753</v>
      </c>
      <c r="C169">
        <v>398</v>
      </c>
      <c r="D169">
        <v>21</v>
      </c>
      <c r="E169" s="1">
        <v>0</v>
      </c>
      <c r="F169" s="1">
        <v>2177</v>
      </c>
      <c r="G169" s="1">
        <v>3407</v>
      </c>
      <c r="H169" s="2">
        <v>0.63890000000000002</v>
      </c>
    </row>
    <row r="170" spans="1:8">
      <c r="A170" t="s">
        <v>168</v>
      </c>
      <c r="B170" s="1">
        <v>1815</v>
      </c>
      <c r="C170">
        <v>586</v>
      </c>
      <c r="D170">
        <v>23</v>
      </c>
      <c r="E170" s="1">
        <v>0</v>
      </c>
      <c r="F170" s="1">
        <v>2431</v>
      </c>
      <c r="G170" s="1">
        <v>4786</v>
      </c>
      <c r="H170" s="2">
        <v>0.50790000000000002</v>
      </c>
    </row>
    <row r="171" spans="1:8">
      <c r="A171" t="s">
        <v>169</v>
      </c>
      <c r="B171" s="1">
        <v>6245</v>
      </c>
      <c r="C171" s="1">
        <v>1597</v>
      </c>
      <c r="D171">
        <v>94</v>
      </c>
      <c r="E171" s="1">
        <v>0</v>
      </c>
      <c r="F171" s="1">
        <v>7950</v>
      </c>
      <c r="G171" s="1">
        <v>13132</v>
      </c>
      <c r="H171" s="2">
        <v>0.60529999999999995</v>
      </c>
    </row>
    <row r="172" spans="1:8">
      <c r="A172" t="s">
        <v>170</v>
      </c>
      <c r="B172" s="1">
        <v>119884</v>
      </c>
      <c r="C172" s="1">
        <v>36703</v>
      </c>
      <c r="D172">
        <v>953</v>
      </c>
      <c r="E172" s="1">
        <v>0</v>
      </c>
      <c r="F172" s="1">
        <v>157847</v>
      </c>
      <c r="G172" s="1">
        <v>243539</v>
      </c>
      <c r="H172" s="2">
        <v>0.64810000000000001</v>
      </c>
    </row>
    <row r="173" spans="1:8">
      <c r="A173" t="s">
        <v>171</v>
      </c>
      <c r="B173" s="1">
        <v>4282</v>
      </c>
      <c r="C173" s="1">
        <v>1123</v>
      </c>
      <c r="D173">
        <v>31</v>
      </c>
      <c r="E173" s="1">
        <v>0</v>
      </c>
      <c r="F173" s="1">
        <v>5437</v>
      </c>
      <c r="G173" s="1">
        <v>9887</v>
      </c>
      <c r="H173" s="2">
        <v>0.54990000000000006</v>
      </c>
    </row>
    <row r="174" spans="1:8">
      <c r="A174" t="s">
        <v>172</v>
      </c>
      <c r="B174" s="1">
        <v>3158</v>
      </c>
      <c r="C174" s="1">
        <v>2055</v>
      </c>
      <c r="D174">
        <v>30</v>
      </c>
      <c r="E174" s="1">
        <v>0</v>
      </c>
      <c r="F174" s="1">
        <v>5248</v>
      </c>
      <c r="G174" s="1">
        <v>9283</v>
      </c>
      <c r="H174" s="2">
        <v>0.56530000000000002</v>
      </c>
    </row>
    <row r="175" spans="1:8">
      <c r="A175" t="s">
        <v>173</v>
      </c>
      <c r="B175">
        <v>522</v>
      </c>
      <c r="C175">
        <v>67</v>
      </c>
      <c r="D175">
        <v>5</v>
      </c>
      <c r="E175" s="1">
        <v>0</v>
      </c>
      <c r="F175">
        <v>594</v>
      </c>
      <c r="G175">
        <v>904</v>
      </c>
      <c r="H175" s="2">
        <v>0.65700000000000003</v>
      </c>
    </row>
    <row r="176" spans="1:8">
      <c r="A176" t="s">
        <v>174</v>
      </c>
      <c r="B176" s="1">
        <v>14828</v>
      </c>
      <c r="C176" s="1">
        <v>8393</v>
      </c>
      <c r="D176">
        <v>124</v>
      </c>
      <c r="E176" s="1">
        <v>0</v>
      </c>
      <c r="F176" s="1">
        <v>23391</v>
      </c>
      <c r="G176" s="1">
        <v>33644</v>
      </c>
      <c r="H176" s="2">
        <v>0.69520000000000004</v>
      </c>
    </row>
    <row r="177" spans="1:8">
      <c r="A177" t="s">
        <v>175</v>
      </c>
      <c r="B177" s="1">
        <v>10810</v>
      </c>
      <c r="C177" s="1">
        <v>5400</v>
      </c>
      <c r="D177">
        <v>105</v>
      </c>
      <c r="E177" s="1">
        <v>0</v>
      </c>
      <c r="F177" s="1">
        <v>16321</v>
      </c>
      <c r="G177" s="1">
        <v>28485</v>
      </c>
      <c r="H177" s="2">
        <v>0.57289999999999996</v>
      </c>
    </row>
    <row r="178" spans="1:8">
      <c r="A178" t="s">
        <v>176</v>
      </c>
      <c r="B178" s="1">
        <v>3446</v>
      </c>
      <c r="C178" s="1">
        <v>1751</v>
      </c>
      <c r="D178">
        <v>60</v>
      </c>
      <c r="E178" s="1">
        <v>0</v>
      </c>
      <c r="F178" s="1">
        <v>5260</v>
      </c>
      <c r="G178" s="1">
        <v>9236</v>
      </c>
      <c r="H178" s="2">
        <v>0.56950000000000001</v>
      </c>
    </row>
    <row r="179" spans="1:8">
      <c r="A179" t="s">
        <v>177</v>
      </c>
      <c r="B179" s="1">
        <v>3485</v>
      </c>
      <c r="C179" s="1">
        <v>1521</v>
      </c>
      <c r="D179">
        <v>54</v>
      </c>
      <c r="E179" s="1">
        <v>0</v>
      </c>
      <c r="F179" s="1">
        <v>5063</v>
      </c>
      <c r="G179" s="1">
        <v>9162</v>
      </c>
      <c r="H179" s="2">
        <v>0.55259999999999998</v>
      </c>
    </row>
    <row r="180" spans="1:8">
      <c r="A180" t="s">
        <v>178</v>
      </c>
      <c r="B180" s="1">
        <v>52391</v>
      </c>
      <c r="C180" s="1">
        <v>47912</v>
      </c>
      <c r="D180">
        <v>792</v>
      </c>
      <c r="E180" s="1">
        <v>0</v>
      </c>
      <c r="F180" s="1">
        <v>101230</v>
      </c>
      <c r="G180" s="1">
        <v>198850</v>
      </c>
      <c r="H180" s="2">
        <v>0.50900000000000001</v>
      </c>
    </row>
    <row r="181" spans="1:8">
      <c r="A181" t="s">
        <v>179</v>
      </c>
      <c r="B181" s="1">
        <v>2851</v>
      </c>
      <c r="C181">
        <v>243</v>
      </c>
      <c r="D181">
        <v>6</v>
      </c>
      <c r="E181" s="1">
        <v>0</v>
      </c>
      <c r="F181" s="1">
        <v>3109</v>
      </c>
      <c r="G181" s="1">
        <v>5093</v>
      </c>
      <c r="H181" s="2">
        <v>0.61040000000000005</v>
      </c>
    </row>
    <row r="182" spans="1:8">
      <c r="A182" t="s">
        <v>180</v>
      </c>
      <c r="B182">
        <v>813</v>
      </c>
      <c r="C182">
        <v>102</v>
      </c>
      <c r="D182">
        <v>4</v>
      </c>
      <c r="E182" s="1">
        <v>0</v>
      </c>
      <c r="F182">
        <v>920</v>
      </c>
      <c r="G182" s="1">
        <v>1465</v>
      </c>
      <c r="H182" s="2">
        <v>0.62790000000000001</v>
      </c>
    </row>
    <row r="183" spans="1:8">
      <c r="A183" t="s">
        <v>181</v>
      </c>
      <c r="B183" s="1">
        <v>21509</v>
      </c>
      <c r="C183" s="1">
        <v>7646</v>
      </c>
      <c r="D183">
        <v>227</v>
      </c>
      <c r="E183" s="1">
        <v>0</v>
      </c>
      <c r="F183" s="1">
        <v>29406</v>
      </c>
      <c r="G183" s="1">
        <v>52145</v>
      </c>
      <c r="H183" s="2">
        <v>0.56389999999999996</v>
      </c>
    </row>
    <row r="184" spans="1:8">
      <c r="A184" t="s">
        <v>182</v>
      </c>
      <c r="B184" s="1">
        <v>7264</v>
      </c>
      <c r="C184" s="1">
        <v>2499</v>
      </c>
      <c r="D184">
        <v>78</v>
      </c>
      <c r="E184" s="1">
        <v>0</v>
      </c>
      <c r="F184" s="1">
        <v>9890</v>
      </c>
      <c r="G184" s="1">
        <v>17386</v>
      </c>
      <c r="H184" s="2">
        <v>0.56879999999999997</v>
      </c>
    </row>
    <row r="185" spans="1:8">
      <c r="A185" t="s">
        <v>183</v>
      </c>
      <c r="B185" s="1">
        <v>7582</v>
      </c>
      <c r="C185" s="1">
        <v>2586</v>
      </c>
      <c r="D185">
        <v>38</v>
      </c>
      <c r="E185" s="1">
        <v>0</v>
      </c>
      <c r="F185" s="1">
        <v>10216</v>
      </c>
      <c r="G185" s="1">
        <v>16562</v>
      </c>
      <c r="H185" s="2">
        <v>0.61680000000000001</v>
      </c>
    </row>
    <row r="186" spans="1:8">
      <c r="A186" t="s">
        <v>184</v>
      </c>
      <c r="B186" s="1">
        <v>36974</v>
      </c>
      <c r="C186" s="1">
        <v>10502</v>
      </c>
      <c r="D186">
        <v>380</v>
      </c>
      <c r="E186" s="1">
        <v>0</v>
      </c>
      <c r="F186" s="1">
        <v>47951</v>
      </c>
      <c r="G186" s="1">
        <v>73422</v>
      </c>
      <c r="H186" s="2">
        <v>0.65300000000000002</v>
      </c>
    </row>
    <row r="187" spans="1:8">
      <c r="A187" t="s">
        <v>185</v>
      </c>
      <c r="B187" s="1">
        <v>2969</v>
      </c>
      <c r="C187">
        <v>719</v>
      </c>
      <c r="D187">
        <v>20</v>
      </c>
      <c r="E187" s="1">
        <v>0</v>
      </c>
      <c r="F187" s="1">
        <v>3713</v>
      </c>
      <c r="G187" s="1">
        <v>4995</v>
      </c>
      <c r="H187" s="2">
        <v>0.74329999999999996</v>
      </c>
    </row>
    <row r="188" spans="1:8">
      <c r="A188" t="s">
        <v>186</v>
      </c>
      <c r="B188" s="1">
        <v>2480</v>
      </c>
      <c r="C188" s="1">
        <v>1476</v>
      </c>
      <c r="D188">
        <v>40</v>
      </c>
      <c r="E188" s="1">
        <v>0</v>
      </c>
      <c r="F188" s="1">
        <v>4010</v>
      </c>
      <c r="G188" s="1">
        <v>8103</v>
      </c>
      <c r="H188" s="2">
        <v>0.49480000000000002</v>
      </c>
    </row>
    <row r="189" spans="1:8">
      <c r="A189" t="s">
        <v>187</v>
      </c>
      <c r="B189" s="1">
        <v>13731</v>
      </c>
      <c r="C189" s="1">
        <v>6230</v>
      </c>
      <c r="D189">
        <v>179</v>
      </c>
      <c r="E189" s="1">
        <v>0</v>
      </c>
      <c r="F189" s="1">
        <v>20149</v>
      </c>
      <c r="G189" s="1">
        <v>38390</v>
      </c>
      <c r="H189" s="2">
        <v>0.52480000000000004</v>
      </c>
    </row>
    <row r="190" spans="1:8">
      <c r="A190" t="s">
        <v>188</v>
      </c>
      <c r="B190" s="1">
        <v>20761</v>
      </c>
      <c r="C190" s="1">
        <v>8939</v>
      </c>
      <c r="D190">
        <v>250</v>
      </c>
      <c r="E190" s="1">
        <v>0</v>
      </c>
      <c r="F190" s="1">
        <v>30013</v>
      </c>
      <c r="G190" s="1">
        <v>56449</v>
      </c>
      <c r="H190" s="2">
        <v>0.53159999999999996</v>
      </c>
    </row>
    <row r="191" spans="1:8">
      <c r="A191" t="s">
        <v>189</v>
      </c>
      <c r="B191">
        <v>489</v>
      </c>
      <c r="C191" s="1">
        <v>1252</v>
      </c>
      <c r="D191">
        <v>15</v>
      </c>
      <c r="E191" s="1">
        <v>0</v>
      </c>
      <c r="F191" s="1">
        <v>1757</v>
      </c>
      <c r="G191" s="1">
        <v>5213</v>
      </c>
      <c r="H191" s="2">
        <v>0.33700000000000002</v>
      </c>
    </row>
    <row r="192" spans="1:8">
      <c r="A192" t="s">
        <v>190</v>
      </c>
      <c r="B192" s="1">
        <v>3146</v>
      </c>
      <c r="C192" s="1">
        <v>1048</v>
      </c>
      <c r="D192">
        <v>37</v>
      </c>
      <c r="E192" s="1">
        <v>0</v>
      </c>
      <c r="F192" s="1">
        <v>4236</v>
      </c>
      <c r="G192" s="1">
        <v>6734</v>
      </c>
      <c r="H192" s="2">
        <v>0.629</v>
      </c>
    </row>
    <row r="193" spans="1:8">
      <c r="A193" t="s">
        <v>191</v>
      </c>
      <c r="B193" s="1">
        <v>41948</v>
      </c>
      <c r="C193" s="1">
        <v>9468</v>
      </c>
      <c r="D193">
        <v>336</v>
      </c>
      <c r="E193" s="1">
        <v>0</v>
      </c>
      <c r="F193" s="1">
        <v>51832</v>
      </c>
      <c r="G193" s="1">
        <v>78794</v>
      </c>
      <c r="H193" s="2">
        <v>0.65780000000000005</v>
      </c>
    </row>
    <row r="194" spans="1:8">
      <c r="A194" t="s">
        <v>192</v>
      </c>
      <c r="B194">
        <v>795</v>
      </c>
      <c r="C194">
        <v>197</v>
      </c>
      <c r="D194">
        <v>2</v>
      </c>
      <c r="E194" s="1">
        <v>0</v>
      </c>
      <c r="F194">
        <v>994</v>
      </c>
      <c r="G194" s="1">
        <v>1994</v>
      </c>
      <c r="H194" s="2">
        <v>0.49840000000000001</v>
      </c>
    </row>
    <row r="195" spans="1:8">
      <c r="A195" t="s">
        <v>193</v>
      </c>
      <c r="B195" s="1">
        <v>1238</v>
      </c>
      <c r="C195">
        <v>375</v>
      </c>
      <c r="D195">
        <v>15</v>
      </c>
      <c r="E195" s="1">
        <v>0</v>
      </c>
      <c r="F195" s="1">
        <v>1628</v>
      </c>
      <c r="G195" s="1">
        <v>2523</v>
      </c>
      <c r="H195" s="2">
        <v>0.6452</v>
      </c>
    </row>
    <row r="196" spans="1:8">
      <c r="A196" t="s">
        <v>194</v>
      </c>
      <c r="B196" s="1">
        <v>3461</v>
      </c>
      <c r="C196" s="1">
        <v>1539</v>
      </c>
      <c r="D196">
        <v>41</v>
      </c>
      <c r="E196" s="1">
        <v>0</v>
      </c>
      <c r="F196" s="1">
        <v>5052</v>
      </c>
      <c r="G196" s="1">
        <v>8117</v>
      </c>
      <c r="H196" s="2">
        <v>0.62229999999999996</v>
      </c>
    </row>
    <row r="197" spans="1:8">
      <c r="A197" t="s">
        <v>195</v>
      </c>
      <c r="B197" s="1">
        <v>1445</v>
      </c>
      <c r="C197" s="1">
        <v>1606</v>
      </c>
      <c r="D197">
        <v>21</v>
      </c>
      <c r="E197" s="1">
        <v>0</v>
      </c>
      <c r="F197" s="1">
        <v>3077</v>
      </c>
      <c r="G197" s="1">
        <v>6464</v>
      </c>
      <c r="H197" s="2">
        <v>0.47599999999999998</v>
      </c>
    </row>
    <row r="198" spans="1:8">
      <c r="A198" t="s">
        <v>196</v>
      </c>
      <c r="B198" s="1">
        <v>1855</v>
      </c>
      <c r="C198" s="1">
        <v>1382</v>
      </c>
      <c r="D198">
        <v>21</v>
      </c>
      <c r="E198" s="1">
        <v>0</v>
      </c>
      <c r="F198" s="1">
        <v>3261</v>
      </c>
      <c r="G198" s="1">
        <v>5540</v>
      </c>
      <c r="H198" s="2">
        <v>0.58860000000000001</v>
      </c>
    </row>
    <row r="199" spans="1:8">
      <c r="A199" t="s">
        <v>197</v>
      </c>
      <c r="B199">
        <v>477</v>
      </c>
      <c r="C199">
        <v>41</v>
      </c>
      <c r="D199">
        <v>0</v>
      </c>
      <c r="E199" s="1">
        <v>0</v>
      </c>
      <c r="F199">
        <v>518</v>
      </c>
      <c r="G199">
        <v>724</v>
      </c>
      <c r="H199" s="2">
        <v>0.71540000000000004</v>
      </c>
    </row>
    <row r="200" spans="1:8">
      <c r="A200" t="s">
        <v>198</v>
      </c>
      <c r="B200" s="1">
        <v>3980</v>
      </c>
      <c r="C200" s="1">
        <v>2675</v>
      </c>
      <c r="D200">
        <v>38</v>
      </c>
      <c r="E200" s="1">
        <v>0</v>
      </c>
      <c r="F200" s="1">
        <v>6710</v>
      </c>
      <c r="G200" s="1">
        <v>12389</v>
      </c>
      <c r="H200" s="2">
        <v>0.54159999999999997</v>
      </c>
    </row>
    <row r="201" spans="1:8">
      <c r="A201" t="s">
        <v>199</v>
      </c>
      <c r="B201" s="1">
        <v>23300</v>
      </c>
      <c r="C201" s="1">
        <v>8492</v>
      </c>
      <c r="D201">
        <v>237</v>
      </c>
      <c r="E201" s="1">
        <v>0</v>
      </c>
      <c r="F201" s="1">
        <v>32066</v>
      </c>
      <c r="G201" s="1">
        <v>45470</v>
      </c>
      <c r="H201" s="2">
        <v>0.70520000000000005</v>
      </c>
    </row>
    <row r="202" spans="1:8">
      <c r="A202" t="s">
        <v>200</v>
      </c>
      <c r="B202" s="1">
        <v>3118</v>
      </c>
      <c r="C202">
        <v>720</v>
      </c>
      <c r="D202">
        <v>25</v>
      </c>
      <c r="E202" s="1">
        <v>0</v>
      </c>
      <c r="F202" s="1">
        <v>3867</v>
      </c>
      <c r="G202" s="1">
        <v>6969</v>
      </c>
      <c r="H202" s="2">
        <v>0.55479999999999996</v>
      </c>
    </row>
    <row r="203" spans="1:8">
      <c r="A203" t="s">
        <v>201</v>
      </c>
      <c r="B203" s="1">
        <v>13646</v>
      </c>
      <c r="C203" s="1">
        <v>4983</v>
      </c>
      <c r="D203">
        <v>77</v>
      </c>
      <c r="E203" s="1">
        <v>0</v>
      </c>
      <c r="F203" s="1">
        <v>18722</v>
      </c>
      <c r="G203" s="1">
        <v>31794</v>
      </c>
      <c r="H203" s="2">
        <v>0.58879999999999999</v>
      </c>
    </row>
    <row r="204" spans="1:8">
      <c r="A204" t="s">
        <v>202</v>
      </c>
      <c r="B204" s="1">
        <v>3749</v>
      </c>
      <c r="C204" s="1">
        <v>1077</v>
      </c>
      <c r="D204">
        <v>48</v>
      </c>
      <c r="E204" s="1">
        <v>0</v>
      </c>
      <c r="F204" s="1">
        <v>4874</v>
      </c>
      <c r="G204" s="1">
        <v>7776</v>
      </c>
      <c r="H204" s="2">
        <v>0.62680000000000002</v>
      </c>
    </row>
    <row r="205" spans="1:8">
      <c r="A205" t="s">
        <v>203</v>
      </c>
      <c r="B205" s="1">
        <v>2342</v>
      </c>
      <c r="C205" s="1">
        <v>1328</v>
      </c>
      <c r="D205">
        <v>42</v>
      </c>
      <c r="E205" s="1">
        <v>0</v>
      </c>
      <c r="F205" s="1">
        <v>3715</v>
      </c>
      <c r="G205" s="1">
        <v>6537</v>
      </c>
      <c r="H205" s="2">
        <v>0.56830000000000003</v>
      </c>
    </row>
    <row r="206" spans="1:8">
      <c r="A206" t="s">
        <v>204</v>
      </c>
      <c r="B206" s="1">
        <v>6151</v>
      </c>
      <c r="C206" s="1">
        <v>2721</v>
      </c>
      <c r="D206">
        <v>74</v>
      </c>
      <c r="E206" s="1">
        <v>0</v>
      </c>
      <c r="F206" s="1">
        <v>8958</v>
      </c>
      <c r="G206" s="1">
        <v>15859</v>
      </c>
      <c r="H206" s="2">
        <v>0.56479999999999997</v>
      </c>
    </row>
    <row r="207" spans="1:8">
      <c r="A207" t="s">
        <v>205</v>
      </c>
      <c r="B207" s="1">
        <v>12404</v>
      </c>
      <c r="C207" s="1">
        <v>8854</v>
      </c>
      <c r="D207">
        <v>110</v>
      </c>
      <c r="E207" s="1">
        <v>0</v>
      </c>
      <c r="F207" s="1">
        <v>21396</v>
      </c>
      <c r="G207" s="1">
        <v>46865</v>
      </c>
      <c r="H207" s="2">
        <v>0.45650000000000002</v>
      </c>
    </row>
    <row r="208" spans="1:8">
      <c r="A208" t="s">
        <v>206</v>
      </c>
      <c r="B208" s="1">
        <v>1941</v>
      </c>
      <c r="C208">
        <v>487</v>
      </c>
      <c r="D208">
        <v>24</v>
      </c>
      <c r="E208" s="1">
        <v>0</v>
      </c>
      <c r="F208" s="1">
        <v>2457</v>
      </c>
      <c r="G208" s="1">
        <v>3767</v>
      </c>
      <c r="H208" s="2">
        <v>0.6522</v>
      </c>
    </row>
    <row r="209" spans="1:8">
      <c r="A209" t="s">
        <v>207</v>
      </c>
      <c r="B209">
        <v>970</v>
      </c>
      <c r="C209">
        <v>324</v>
      </c>
      <c r="D209">
        <v>7</v>
      </c>
      <c r="E209" s="1">
        <v>0</v>
      </c>
      <c r="F209" s="1">
        <v>1304</v>
      </c>
      <c r="G209" s="1">
        <v>2030</v>
      </c>
      <c r="H209" s="2">
        <v>0.64229999999999998</v>
      </c>
    </row>
    <row r="210" spans="1:8">
      <c r="A210" t="s">
        <v>208</v>
      </c>
      <c r="B210" s="1">
        <v>4414</v>
      </c>
      <c r="C210" s="1">
        <v>1088</v>
      </c>
      <c r="D210">
        <v>41</v>
      </c>
      <c r="E210" s="1">
        <v>0</v>
      </c>
      <c r="F210" s="1">
        <v>5569</v>
      </c>
      <c r="G210" s="1">
        <v>10180</v>
      </c>
      <c r="H210" s="2">
        <v>0.54700000000000004</v>
      </c>
    </row>
    <row r="211" spans="1:8">
      <c r="A211" t="s">
        <v>209</v>
      </c>
      <c r="B211" s="1">
        <v>1284</v>
      </c>
      <c r="C211">
        <v>208</v>
      </c>
      <c r="D211">
        <v>13</v>
      </c>
      <c r="E211" s="1">
        <v>0</v>
      </c>
      <c r="F211" s="1">
        <v>1505</v>
      </c>
      <c r="G211" s="1">
        <v>2486</v>
      </c>
      <c r="H211" s="2">
        <v>0.60529999999999995</v>
      </c>
    </row>
    <row r="212" spans="1:8">
      <c r="A212" t="s">
        <v>210</v>
      </c>
      <c r="B212" s="1">
        <v>6630</v>
      </c>
      <c r="C212" s="1">
        <v>2548</v>
      </c>
      <c r="D212">
        <v>38</v>
      </c>
      <c r="E212" s="1">
        <v>0</v>
      </c>
      <c r="F212" s="1">
        <v>9220</v>
      </c>
      <c r="G212" s="1">
        <v>14961</v>
      </c>
      <c r="H212" s="2">
        <v>0.61619999999999997</v>
      </c>
    </row>
    <row r="213" spans="1:8">
      <c r="A213" t="s">
        <v>211</v>
      </c>
      <c r="B213">
        <v>884</v>
      </c>
      <c r="C213">
        <v>127</v>
      </c>
      <c r="D213">
        <v>8</v>
      </c>
      <c r="E213" s="1">
        <v>0</v>
      </c>
      <c r="F213" s="1">
        <v>1020</v>
      </c>
      <c r="G213" s="1">
        <v>1488</v>
      </c>
      <c r="H213" s="2">
        <v>0.68540000000000001</v>
      </c>
    </row>
    <row r="214" spans="1:8">
      <c r="A214" t="s">
        <v>212</v>
      </c>
      <c r="B214" s="1">
        <v>55187</v>
      </c>
      <c r="C214" s="1">
        <v>23726</v>
      </c>
      <c r="D214">
        <v>415</v>
      </c>
      <c r="E214" s="1">
        <v>0</v>
      </c>
      <c r="F214" s="1">
        <v>79561</v>
      </c>
      <c r="G214" s="1">
        <v>130132</v>
      </c>
      <c r="H214" s="2">
        <v>0.61129999999999995</v>
      </c>
    </row>
    <row r="215" spans="1:8">
      <c r="A215" t="s">
        <v>213</v>
      </c>
      <c r="B215" s="1">
        <v>2677</v>
      </c>
      <c r="C215">
        <v>799</v>
      </c>
      <c r="D215">
        <v>34</v>
      </c>
      <c r="E215" s="1">
        <v>0</v>
      </c>
      <c r="F215" s="1">
        <v>3533</v>
      </c>
      <c r="G215" s="1">
        <v>5883</v>
      </c>
      <c r="H215" s="2">
        <v>0.60050000000000003</v>
      </c>
    </row>
    <row r="216" spans="1:8">
      <c r="A216" t="s">
        <v>214</v>
      </c>
      <c r="B216" s="1">
        <v>1492</v>
      </c>
      <c r="C216" s="1">
        <v>8274</v>
      </c>
      <c r="D216">
        <v>26</v>
      </c>
      <c r="E216" s="1">
        <v>0</v>
      </c>
      <c r="F216" s="1">
        <v>9792</v>
      </c>
      <c r="G216" s="1">
        <v>27474</v>
      </c>
      <c r="H216" s="2">
        <v>0.35639999999999999</v>
      </c>
    </row>
    <row r="217" spans="1:8">
      <c r="A217" t="s">
        <v>215</v>
      </c>
      <c r="B217" s="1">
        <v>2869</v>
      </c>
      <c r="C217">
        <v>626</v>
      </c>
      <c r="D217">
        <v>30</v>
      </c>
      <c r="E217" s="1">
        <v>0</v>
      </c>
      <c r="F217" s="1">
        <v>3526</v>
      </c>
      <c r="G217" s="1">
        <v>5796</v>
      </c>
      <c r="H217" s="2">
        <v>0.60829999999999995</v>
      </c>
    </row>
    <row r="218" spans="1:8">
      <c r="A218" t="s">
        <v>216</v>
      </c>
      <c r="B218">
        <v>520</v>
      </c>
      <c r="C218">
        <v>97</v>
      </c>
      <c r="D218">
        <v>2</v>
      </c>
      <c r="E218" s="1">
        <v>0</v>
      </c>
      <c r="F218">
        <v>619</v>
      </c>
      <c r="G218">
        <v>906</v>
      </c>
      <c r="H218" s="2">
        <v>0.68320000000000003</v>
      </c>
    </row>
    <row r="219" spans="1:8">
      <c r="A219" t="s">
        <v>217</v>
      </c>
      <c r="B219">
        <v>524</v>
      </c>
      <c r="C219">
        <v>206</v>
      </c>
      <c r="D219">
        <v>5</v>
      </c>
      <c r="E219" s="1">
        <v>0</v>
      </c>
      <c r="F219">
        <v>735</v>
      </c>
      <c r="G219" s="1">
        <v>1095</v>
      </c>
      <c r="H219" s="2">
        <v>0.67120000000000002</v>
      </c>
    </row>
    <row r="220" spans="1:8">
      <c r="A220" t="s">
        <v>218</v>
      </c>
      <c r="B220" s="1">
        <v>1189</v>
      </c>
      <c r="C220">
        <v>381</v>
      </c>
      <c r="D220">
        <v>8</v>
      </c>
      <c r="E220" s="1">
        <v>0</v>
      </c>
      <c r="F220" s="1">
        <v>1578</v>
      </c>
      <c r="G220" s="1">
        <v>2708</v>
      </c>
      <c r="H220" s="2">
        <v>0.5827</v>
      </c>
    </row>
    <row r="221" spans="1:8">
      <c r="A221" t="s">
        <v>219</v>
      </c>
      <c r="B221" s="1">
        <v>1683</v>
      </c>
      <c r="C221">
        <v>813</v>
      </c>
      <c r="D221">
        <v>33</v>
      </c>
      <c r="E221" s="1">
        <v>0</v>
      </c>
      <c r="F221" s="1">
        <v>2535</v>
      </c>
      <c r="G221" s="1">
        <v>4621</v>
      </c>
      <c r="H221" s="2">
        <v>0.54849999999999999</v>
      </c>
    </row>
    <row r="222" spans="1:8">
      <c r="A222" t="s">
        <v>220</v>
      </c>
      <c r="B222" s="1">
        <v>348420</v>
      </c>
      <c r="C222" s="1">
        <v>274880</v>
      </c>
      <c r="D222" s="1">
        <v>4211</v>
      </c>
      <c r="E222" s="1">
        <v>0</v>
      </c>
      <c r="F222" s="1">
        <v>628553</v>
      </c>
      <c r="G222" s="1">
        <v>965232</v>
      </c>
      <c r="H222" s="2">
        <v>0.65110000000000001</v>
      </c>
    </row>
    <row r="223" spans="1:8">
      <c r="A223" t="s">
        <v>221</v>
      </c>
      <c r="B223" s="1">
        <v>34317</v>
      </c>
      <c r="C223" s="1">
        <v>12690</v>
      </c>
      <c r="D223">
        <v>362</v>
      </c>
      <c r="E223" s="1">
        <v>0</v>
      </c>
      <c r="F223" s="1">
        <v>47439</v>
      </c>
      <c r="G223" s="1">
        <v>79667</v>
      </c>
      <c r="H223" s="2">
        <v>0.59540000000000004</v>
      </c>
    </row>
    <row r="224" spans="1:8">
      <c r="A224" t="s">
        <v>222</v>
      </c>
      <c r="B224">
        <v>323</v>
      </c>
      <c r="C224">
        <v>186</v>
      </c>
      <c r="D224">
        <v>3</v>
      </c>
      <c r="E224" s="1">
        <v>0</v>
      </c>
      <c r="F224">
        <v>519</v>
      </c>
      <c r="G224">
        <v>831</v>
      </c>
      <c r="H224" s="2">
        <v>0.62450000000000006</v>
      </c>
    </row>
    <row r="225" spans="1:8">
      <c r="A225" t="s">
        <v>223</v>
      </c>
      <c r="B225" s="1">
        <v>2879</v>
      </c>
      <c r="C225" s="1">
        <v>1379</v>
      </c>
      <c r="D225">
        <v>22</v>
      </c>
      <c r="E225" s="1">
        <v>0</v>
      </c>
      <c r="F225" s="1">
        <v>4280</v>
      </c>
      <c r="G225" s="1">
        <v>7571</v>
      </c>
      <c r="H225" s="2">
        <v>0.56530000000000002</v>
      </c>
    </row>
    <row r="226" spans="1:8">
      <c r="A226" t="s">
        <v>224</v>
      </c>
      <c r="B226">
        <v>671</v>
      </c>
      <c r="C226">
        <v>166</v>
      </c>
      <c r="D226">
        <v>1</v>
      </c>
      <c r="E226" s="1">
        <v>0</v>
      </c>
      <c r="F226">
        <v>838</v>
      </c>
      <c r="G226" s="1">
        <v>1237</v>
      </c>
      <c r="H226" s="2">
        <v>0.6774</v>
      </c>
    </row>
    <row r="227" spans="1:8">
      <c r="A227" t="s">
        <v>225</v>
      </c>
      <c r="B227" s="1">
        <v>6028</v>
      </c>
      <c r="C227" s="1">
        <v>3145</v>
      </c>
      <c r="D227">
        <v>67</v>
      </c>
      <c r="E227" s="1">
        <v>0</v>
      </c>
      <c r="F227" s="1">
        <v>9245</v>
      </c>
      <c r="G227" s="1">
        <v>15828</v>
      </c>
      <c r="H227" s="2">
        <v>0.58399999999999996</v>
      </c>
    </row>
    <row r="228" spans="1:8">
      <c r="A228" t="s">
        <v>226</v>
      </c>
      <c r="B228" s="1">
        <v>27362</v>
      </c>
      <c r="C228" s="1">
        <v>11158</v>
      </c>
      <c r="D228">
        <v>275</v>
      </c>
      <c r="E228" s="1">
        <v>0</v>
      </c>
      <c r="F228" s="1">
        <v>38861</v>
      </c>
      <c r="G228" s="1">
        <v>64400</v>
      </c>
      <c r="H228" s="2">
        <v>0.60340000000000005</v>
      </c>
    </row>
    <row r="229" spans="1:8">
      <c r="A229" t="s">
        <v>227</v>
      </c>
      <c r="B229" s="1">
        <v>136981</v>
      </c>
      <c r="C229" s="1">
        <v>254017</v>
      </c>
      <c r="D229" s="1">
        <v>4930</v>
      </c>
      <c r="E229" s="1">
        <v>0</v>
      </c>
      <c r="F229" s="1">
        <v>397714</v>
      </c>
      <c r="G229" s="1">
        <v>611367</v>
      </c>
      <c r="H229" s="2">
        <v>0.65049999999999997</v>
      </c>
    </row>
    <row r="230" spans="1:8">
      <c r="A230" t="s">
        <v>228</v>
      </c>
      <c r="B230" s="1">
        <v>4095</v>
      </c>
      <c r="C230" s="1">
        <v>1925</v>
      </c>
      <c r="D230">
        <v>52</v>
      </c>
      <c r="E230" s="1">
        <v>0</v>
      </c>
      <c r="F230" s="1">
        <v>6077</v>
      </c>
      <c r="G230" s="1">
        <v>11353</v>
      </c>
      <c r="H230" s="2">
        <v>0.53520000000000001</v>
      </c>
    </row>
    <row r="231" spans="1:8">
      <c r="A231" t="s">
        <v>229</v>
      </c>
      <c r="B231" s="1">
        <v>5644</v>
      </c>
      <c r="C231" s="1">
        <v>2166</v>
      </c>
      <c r="D231">
        <v>98</v>
      </c>
      <c r="E231" s="1">
        <v>0</v>
      </c>
      <c r="F231" s="1">
        <v>7910</v>
      </c>
      <c r="G231" s="1">
        <v>13480</v>
      </c>
      <c r="H231" s="2">
        <v>0.5867</v>
      </c>
    </row>
    <row r="232" spans="1:8">
      <c r="A232" t="s">
        <v>230</v>
      </c>
      <c r="B232" s="1">
        <v>11222</v>
      </c>
      <c r="C232" s="1">
        <v>3790</v>
      </c>
      <c r="D232">
        <v>112</v>
      </c>
      <c r="E232" s="1">
        <v>0</v>
      </c>
      <c r="F232" s="1">
        <v>15164</v>
      </c>
      <c r="G232" s="1">
        <v>26374</v>
      </c>
      <c r="H232" s="2">
        <v>0.57489999999999997</v>
      </c>
    </row>
    <row r="233" spans="1:8">
      <c r="A233" t="s">
        <v>231</v>
      </c>
      <c r="B233">
        <v>898</v>
      </c>
      <c r="C233">
        <v>288</v>
      </c>
      <c r="D233">
        <v>8</v>
      </c>
      <c r="E233" s="1">
        <v>0</v>
      </c>
      <c r="F233" s="1">
        <v>1197</v>
      </c>
      <c r="G233" s="1">
        <v>2180</v>
      </c>
      <c r="H233" s="2">
        <v>0.54900000000000004</v>
      </c>
    </row>
    <row r="234" spans="1:8">
      <c r="A234" t="s">
        <v>232</v>
      </c>
      <c r="B234" s="1">
        <v>4590</v>
      </c>
      <c r="C234" s="1">
        <v>4126</v>
      </c>
      <c r="D234">
        <v>50</v>
      </c>
      <c r="E234" s="1">
        <v>0</v>
      </c>
      <c r="F234" s="1">
        <v>8766</v>
      </c>
      <c r="G234" s="1">
        <v>16506</v>
      </c>
      <c r="H234" s="2">
        <v>0.53100000000000003</v>
      </c>
    </row>
    <row r="235" spans="1:8">
      <c r="A235" t="s">
        <v>233</v>
      </c>
      <c r="B235" s="1">
        <v>5752</v>
      </c>
      <c r="C235" s="1">
        <v>6982</v>
      </c>
      <c r="D235">
        <v>68</v>
      </c>
      <c r="E235" s="1">
        <v>0</v>
      </c>
      <c r="F235" s="1">
        <v>12820</v>
      </c>
      <c r="G235" s="1">
        <v>28590</v>
      </c>
      <c r="H235" s="2">
        <v>0.44840000000000002</v>
      </c>
    </row>
    <row r="236" spans="1:8">
      <c r="A236" t="s">
        <v>234</v>
      </c>
      <c r="B236" s="1">
        <v>15734</v>
      </c>
      <c r="C236" s="1">
        <v>4505</v>
      </c>
      <c r="D236">
        <v>142</v>
      </c>
      <c r="E236" s="1">
        <v>0</v>
      </c>
      <c r="F236" s="1">
        <v>20395</v>
      </c>
      <c r="G236" s="1">
        <v>33897</v>
      </c>
      <c r="H236" s="2">
        <v>0.60160000000000002</v>
      </c>
    </row>
    <row r="237" spans="1:8">
      <c r="A237" t="s">
        <v>235</v>
      </c>
      <c r="B237" s="1">
        <v>19878</v>
      </c>
      <c r="C237" s="1">
        <v>9832</v>
      </c>
      <c r="D237">
        <v>168</v>
      </c>
      <c r="E237" s="1">
        <v>0</v>
      </c>
      <c r="F237" s="1">
        <v>29931</v>
      </c>
      <c r="G237" s="1">
        <v>53404</v>
      </c>
      <c r="H237" s="2">
        <v>0.56040000000000001</v>
      </c>
    </row>
    <row r="238" spans="1:8">
      <c r="A238" t="s">
        <v>236</v>
      </c>
      <c r="B238" s="1">
        <v>11623</v>
      </c>
      <c r="C238" s="1">
        <v>7334</v>
      </c>
      <c r="D238">
        <v>148</v>
      </c>
      <c r="E238" s="1">
        <v>0</v>
      </c>
      <c r="F238" s="1">
        <v>19146</v>
      </c>
      <c r="G238" s="1">
        <v>30998</v>
      </c>
      <c r="H238" s="2">
        <v>0.61760000000000004</v>
      </c>
    </row>
    <row r="239" spans="1:8">
      <c r="A239" t="s">
        <v>237</v>
      </c>
      <c r="B239" s="1">
        <v>8265</v>
      </c>
      <c r="C239" s="1">
        <v>7153</v>
      </c>
      <c r="D239">
        <v>76</v>
      </c>
      <c r="E239" s="1">
        <v>0</v>
      </c>
      <c r="F239" s="1">
        <v>15508</v>
      </c>
      <c r="G239" s="1">
        <v>29623</v>
      </c>
      <c r="H239" s="2">
        <v>0.52349999999999997</v>
      </c>
    </row>
    <row r="240" spans="1:8">
      <c r="A240" t="s">
        <v>238</v>
      </c>
      <c r="B240" s="1">
        <v>2667</v>
      </c>
      <c r="C240">
        <v>899</v>
      </c>
      <c r="D240">
        <v>31</v>
      </c>
      <c r="E240" s="1">
        <v>0</v>
      </c>
      <c r="F240" s="1">
        <v>3602</v>
      </c>
      <c r="G240" s="1">
        <v>6412</v>
      </c>
      <c r="H240" s="2">
        <v>0.56169999999999998</v>
      </c>
    </row>
    <row r="241" spans="1:8">
      <c r="A241" t="s">
        <v>239</v>
      </c>
      <c r="B241" s="1">
        <v>10176</v>
      </c>
      <c r="C241" s="1">
        <v>4034</v>
      </c>
      <c r="D241">
        <v>89</v>
      </c>
      <c r="E241" s="1">
        <v>0</v>
      </c>
      <c r="F241" s="1">
        <v>14377</v>
      </c>
      <c r="G241" s="1">
        <v>21766</v>
      </c>
      <c r="H241" s="2">
        <v>0.66049999999999998</v>
      </c>
    </row>
    <row r="242" spans="1:8">
      <c r="A242" t="s">
        <v>240</v>
      </c>
      <c r="B242" s="1">
        <v>13119</v>
      </c>
      <c r="C242" s="1">
        <v>33452</v>
      </c>
      <c r="D242">
        <v>200</v>
      </c>
      <c r="E242" s="1">
        <v>0</v>
      </c>
      <c r="F242" s="1">
        <v>46821</v>
      </c>
      <c r="G242" s="1">
        <v>105448</v>
      </c>
      <c r="H242" s="2">
        <v>0.44400000000000001</v>
      </c>
    </row>
    <row r="243" spans="1:8">
      <c r="A243" t="s">
        <v>241</v>
      </c>
      <c r="B243" s="1">
        <v>9431</v>
      </c>
      <c r="C243" s="1">
        <v>4937</v>
      </c>
      <c r="D243">
        <v>39</v>
      </c>
      <c r="E243" s="1">
        <v>0</v>
      </c>
      <c r="F243" s="1">
        <v>14418</v>
      </c>
      <c r="G243" s="1">
        <v>25002</v>
      </c>
      <c r="H243" s="2">
        <v>0.5766</v>
      </c>
    </row>
    <row r="244" spans="1:8">
      <c r="A244" t="s">
        <v>242</v>
      </c>
      <c r="B244" s="1">
        <v>1918</v>
      </c>
      <c r="C244">
        <v>314</v>
      </c>
      <c r="D244">
        <v>11</v>
      </c>
      <c r="E244" s="1">
        <v>0</v>
      </c>
      <c r="F244" s="1">
        <v>2245</v>
      </c>
      <c r="G244" s="1">
        <v>3797</v>
      </c>
      <c r="H244" s="2">
        <v>0.59119999999999995</v>
      </c>
    </row>
    <row r="245" spans="1:8">
      <c r="A245" t="s">
        <v>243</v>
      </c>
      <c r="B245" s="1">
        <v>31731</v>
      </c>
      <c r="C245" s="1">
        <v>13868</v>
      </c>
      <c r="D245">
        <v>328</v>
      </c>
      <c r="E245" s="1">
        <v>0</v>
      </c>
      <c r="F245" s="1">
        <v>45982</v>
      </c>
      <c r="G245" s="1">
        <v>84161</v>
      </c>
      <c r="H245" s="2">
        <v>0.54630000000000001</v>
      </c>
    </row>
    <row r="246" spans="1:8">
      <c r="A246" t="s">
        <v>244</v>
      </c>
      <c r="B246" s="1">
        <v>3283</v>
      </c>
      <c r="C246" s="1">
        <v>1196</v>
      </c>
      <c r="D246">
        <v>30</v>
      </c>
      <c r="E246" s="1">
        <v>0</v>
      </c>
      <c r="F246" s="1">
        <v>4509</v>
      </c>
      <c r="G246" s="1">
        <v>8396</v>
      </c>
      <c r="H246" s="2">
        <v>0.53700000000000003</v>
      </c>
    </row>
    <row r="247" spans="1:8">
      <c r="A247" t="s">
        <v>245</v>
      </c>
      <c r="B247" s="1">
        <v>1456</v>
      </c>
      <c r="C247" s="1">
        <v>3409</v>
      </c>
      <c r="D247">
        <v>32</v>
      </c>
      <c r="E247" s="1">
        <v>0</v>
      </c>
      <c r="F247" s="1">
        <v>4903</v>
      </c>
      <c r="G247" s="1">
        <v>11278</v>
      </c>
      <c r="H247" s="2">
        <v>0.43469999999999998</v>
      </c>
    </row>
    <row r="248" spans="1:8">
      <c r="A248" t="s">
        <v>246</v>
      </c>
      <c r="B248" s="1">
        <v>88323</v>
      </c>
      <c r="C248" s="1">
        <v>67691</v>
      </c>
      <c r="D248" s="1">
        <v>1951</v>
      </c>
      <c r="E248" s="1">
        <v>0</v>
      </c>
      <c r="F248" s="1">
        <v>158403</v>
      </c>
      <c r="G248" s="1">
        <v>232642</v>
      </c>
      <c r="H248" s="2">
        <v>0.68079999999999996</v>
      </c>
    </row>
    <row r="249" spans="1:8">
      <c r="A249" t="s">
        <v>247</v>
      </c>
      <c r="B249" s="1">
        <v>10904</v>
      </c>
      <c r="C249" s="1">
        <v>5362</v>
      </c>
      <c r="D249">
        <v>87</v>
      </c>
      <c r="E249" s="1">
        <v>0</v>
      </c>
      <c r="F249" s="1">
        <v>16366</v>
      </c>
      <c r="G249" s="1">
        <v>26752</v>
      </c>
      <c r="H249" s="2">
        <v>0.61170000000000002</v>
      </c>
    </row>
    <row r="250" spans="1:8">
      <c r="A250" t="s">
        <v>248</v>
      </c>
      <c r="B250" s="1">
        <v>1529</v>
      </c>
      <c r="C250">
        <v>477</v>
      </c>
      <c r="D250">
        <v>23</v>
      </c>
      <c r="E250" s="1">
        <v>0</v>
      </c>
      <c r="F250" s="1">
        <v>2032</v>
      </c>
      <c r="G250" s="1">
        <v>3843</v>
      </c>
      <c r="H250" s="2">
        <v>0.52869999999999995</v>
      </c>
    </row>
    <row r="251" spans="1:8">
      <c r="A251" t="s">
        <v>249</v>
      </c>
      <c r="B251" s="1">
        <v>15973</v>
      </c>
      <c r="C251" s="1">
        <v>4471</v>
      </c>
      <c r="D251">
        <v>145</v>
      </c>
      <c r="E251" s="1">
        <v>0</v>
      </c>
      <c r="F251" s="1">
        <v>20639</v>
      </c>
      <c r="G251" s="1">
        <v>35953</v>
      </c>
      <c r="H251" s="2">
        <v>0.57399999999999995</v>
      </c>
    </row>
    <row r="252" spans="1:8">
      <c r="A252" t="s">
        <v>250</v>
      </c>
      <c r="B252" s="1">
        <v>13658</v>
      </c>
      <c r="C252" s="1">
        <v>4010</v>
      </c>
      <c r="D252">
        <v>92</v>
      </c>
      <c r="E252" s="1">
        <v>0</v>
      </c>
      <c r="F252" s="1">
        <v>17784</v>
      </c>
      <c r="G252" s="1">
        <v>27030</v>
      </c>
      <c r="H252" s="2">
        <v>0.65790000000000004</v>
      </c>
    </row>
    <row r="253" spans="1:8">
      <c r="A253" t="s">
        <v>251</v>
      </c>
      <c r="B253" s="1">
        <v>1989</v>
      </c>
      <c r="C253">
        <v>450</v>
      </c>
      <c r="D253">
        <v>15</v>
      </c>
      <c r="E253" s="1">
        <v>0</v>
      </c>
      <c r="F253" s="1">
        <v>2458</v>
      </c>
      <c r="G253" s="1">
        <v>4396</v>
      </c>
      <c r="H253" s="2">
        <v>0.55910000000000004</v>
      </c>
    </row>
    <row r="254" spans="1:8">
      <c r="A254" t="s">
        <v>252</v>
      </c>
      <c r="B254" s="1">
        <v>5942</v>
      </c>
      <c r="C254" s="1">
        <v>1303</v>
      </c>
      <c r="D254">
        <v>57</v>
      </c>
      <c r="E254" s="1">
        <v>0</v>
      </c>
      <c r="F254" s="1">
        <v>7305</v>
      </c>
      <c r="G254" s="1">
        <v>11581</v>
      </c>
      <c r="H254" s="2">
        <v>0.63070000000000004</v>
      </c>
    </row>
    <row r="255" spans="1:8">
      <c r="A255" t="s">
        <v>253</v>
      </c>
      <c r="B255">
        <v>919</v>
      </c>
      <c r="C255" s="1">
        <v>1939</v>
      </c>
      <c r="D255">
        <v>8</v>
      </c>
      <c r="E255" s="1">
        <v>0</v>
      </c>
      <c r="F255" s="1">
        <v>2866</v>
      </c>
      <c r="G255" s="1">
        <v>7224</v>
      </c>
      <c r="H255" s="2">
        <v>0.3967</v>
      </c>
    </row>
    <row r="256" spans="1:8">
      <c r="A256" t="s">
        <v>254</v>
      </c>
      <c r="B256">
        <v>596</v>
      </c>
      <c r="C256" s="1">
        <v>3263</v>
      </c>
      <c r="D256">
        <v>17</v>
      </c>
      <c r="E256" s="1">
        <v>0</v>
      </c>
      <c r="F256" s="1">
        <v>3876</v>
      </c>
      <c r="G256" s="1">
        <v>8124</v>
      </c>
      <c r="H256" s="2">
        <v>0.47710000000000002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sqref="A1:H1"/>
    </sheetView>
  </sheetViews>
  <sheetFormatPr baseColWidth="10" defaultRowHeight="15" x14ac:dyDescent="0"/>
  <cols>
    <col min="1" max="1" width="15.6640625" bestFit="1" customWidth="1"/>
    <col min="2" max="3" width="9.33203125" bestFit="1" customWidth="1"/>
    <col min="4" max="5" width="6.83203125" bestFit="1" customWidth="1"/>
    <col min="6" max="6" width="9.33203125" bestFit="1" customWidth="1"/>
    <col min="7" max="7" width="10.33203125" bestFit="1" customWidth="1"/>
    <col min="8" max="8" width="7.1640625" bestFit="1" customWidth="1"/>
  </cols>
  <sheetData>
    <row r="1" spans="1:8">
      <c r="A1" s="5" t="s">
        <v>255</v>
      </c>
      <c r="B1" s="5" t="s">
        <v>256</v>
      </c>
      <c r="C1" s="5" t="s">
        <v>257</v>
      </c>
      <c r="D1" s="5" t="s">
        <v>258</v>
      </c>
      <c r="E1" s="5" t="s">
        <v>259</v>
      </c>
      <c r="F1" s="5" t="s">
        <v>260</v>
      </c>
      <c r="G1" s="5" t="s">
        <v>261</v>
      </c>
      <c r="H1" s="5" t="s">
        <v>262</v>
      </c>
    </row>
    <row r="2" spans="1:8">
      <c r="A2" t="s">
        <v>0</v>
      </c>
      <c r="B2" s="1">
        <v>4555857</v>
      </c>
      <c r="C2" s="1">
        <v>3294482</v>
      </c>
      <c r="D2" s="1">
        <v>88111</v>
      </c>
      <c r="E2" s="1">
        <v>24450</v>
      </c>
      <c r="F2" s="1">
        <v>7964668</v>
      </c>
      <c r="G2" s="1">
        <v>13646226</v>
      </c>
      <c r="H2" s="2">
        <v>0.58360000000000001</v>
      </c>
    </row>
    <row r="3" spans="1:8">
      <c r="A3" t="s">
        <v>1</v>
      </c>
      <c r="B3" s="1">
        <v>12235</v>
      </c>
      <c r="C3" s="1">
        <v>3796</v>
      </c>
      <c r="D3">
        <v>106</v>
      </c>
      <c r="E3">
        <v>30</v>
      </c>
      <c r="F3" s="1">
        <v>16168</v>
      </c>
      <c r="G3" s="1">
        <v>26494</v>
      </c>
      <c r="H3" s="2">
        <v>0.61019999999999996</v>
      </c>
    </row>
    <row r="4" spans="1:8">
      <c r="A4" t="s">
        <v>2</v>
      </c>
      <c r="B4" s="1">
        <v>3636</v>
      </c>
      <c r="C4">
        <v>794</v>
      </c>
      <c r="D4">
        <v>39</v>
      </c>
      <c r="E4">
        <v>7</v>
      </c>
      <c r="F4" s="1">
        <v>4478</v>
      </c>
      <c r="G4" s="1">
        <v>8271</v>
      </c>
      <c r="H4" s="2">
        <v>0.54139999999999999</v>
      </c>
    </row>
    <row r="5" spans="1:8">
      <c r="A5" t="s">
        <v>3</v>
      </c>
      <c r="B5" s="1">
        <v>20301</v>
      </c>
      <c r="C5" s="1">
        <v>7833</v>
      </c>
      <c r="D5">
        <v>211</v>
      </c>
      <c r="E5">
        <v>58</v>
      </c>
      <c r="F5" s="1">
        <v>28460</v>
      </c>
      <c r="G5" s="1">
        <v>49317</v>
      </c>
      <c r="H5" s="2">
        <v>0.57699999999999996</v>
      </c>
    </row>
    <row r="6" spans="1:8">
      <c r="A6" t="s">
        <v>4</v>
      </c>
      <c r="B6" s="1">
        <v>6829</v>
      </c>
      <c r="C6" s="1">
        <v>2703</v>
      </c>
      <c r="D6">
        <v>87</v>
      </c>
      <c r="E6">
        <v>27</v>
      </c>
      <c r="F6" s="1">
        <v>9646</v>
      </c>
      <c r="G6" s="1">
        <v>15883</v>
      </c>
      <c r="H6" s="2">
        <v>0.60729999999999995</v>
      </c>
    </row>
    <row r="7" spans="1:8">
      <c r="A7" t="s">
        <v>5</v>
      </c>
      <c r="B7" s="1">
        <v>3599</v>
      </c>
      <c r="C7">
        <v>525</v>
      </c>
      <c r="D7">
        <v>33</v>
      </c>
      <c r="E7">
        <v>6</v>
      </c>
      <c r="F7" s="1">
        <v>4163</v>
      </c>
      <c r="G7" s="1">
        <v>6322</v>
      </c>
      <c r="H7" s="2">
        <v>0.65839999999999999</v>
      </c>
    </row>
    <row r="8" spans="1:8">
      <c r="A8" t="s">
        <v>6</v>
      </c>
      <c r="B8">
        <v>828</v>
      </c>
      <c r="C8">
        <v>98</v>
      </c>
      <c r="D8">
        <v>5</v>
      </c>
      <c r="E8">
        <v>4</v>
      </c>
      <c r="F8">
        <v>935</v>
      </c>
      <c r="G8" s="1">
        <v>1431</v>
      </c>
      <c r="H8" s="2">
        <v>0.65329999999999999</v>
      </c>
    </row>
    <row r="9" spans="1:8">
      <c r="A9" t="s">
        <v>7</v>
      </c>
      <c r="B9" s="1">
        <v>7451</v>
      </c>
      <c r="C9" s="1">
        <v>5128</v>
      </c>
      <c r="D9">
        <v>98</v>
      </c>
      <c r="E9">
        <v>27</v>
      </c>
      <c r="F9" s="1">
        <v>12705</v>
      </c>
      <c r="G9" s="1">
        <v>24213</v>
      </c>
      <c r="H9" s="2">
        <v>0.52470000000000006</v>
      </c>
    </row>
    <row r="10" spans="1:8">
      <c r="A10" t="s">
        <v>8</v>
      </c>
      <c r="B10" s="1">
        <v>9260</v>
      </c>
      <c r="C10" s="1">
        <v>2252</v>
      </c>
      <c r="D10">
        <v>96</v>
      </c>
      <c r="E10">
        <v>20</v>
      </c>
      <c r="F10" s="1">
        <v>11644</v>
      </c>
      <c r="G10" s="1">
        <v>18005</v>
      </c>
      <c r="H10" s="2">
        <v>0.64670000000000005</v>
      </c>
    </row>
    <row r="11" spans="1:8">
      <c r="A11" t="s">
        <v>9</v>
      </c>
      <c r="B11" s="1">
        <v>1336</v>
      </c>
      <c r="C11">
        <v>466</v>
      </c>
      <c r="D11">
        <v>7</v>
      </c>
      <c r="E11">
        <v>4</v>
      </c>
      <c r="F11" s="1">
        <v>1813</v>
      </c>
      <c r="G11" s="1">
        <v>3527</v>
      </c>
      <c r="H11" s="2">
        <v>0.51400000000000001</v>
      </c>
    </row>
    <row r="12" spans="1:8">
      <c r="A12" t="s">
        <v>10</v>
      </c>
      <c r="B12" s="1">
        <v>7423</v>
      </c>
      <c r="C12" s="1">
        <v>1859</v>
      </c>
      <c r="D12">
        <v>121</v>
      </c>
      <c r="E12">
        <v>31</v>
      </c>
      <c r="F12" s="1">
        <v>9440</v>
      </c>
      <c r="G12" s="1">
        <v>14830</v>
      </c>
      <c r="H12" s="2">
        <v>0.63649999999999995</v>
      </c>
    </row>
    <row r="13" spans="1:8">
      <c r="A13" t="s">
        <v>11</v>
      </c>
      <c r="B13" s="1">
        <v>14019</v>
      </c>
      <c r="C13" s="1">
        <v>9860</v>
      </c>
      <c r="D13">
        <v>465</v>
      </c>
      <c r="E13">
        <v>113</v>
      </c>
      <c r="F13" s="1">
        <v>24458</v>
      </c>
      <c r="G13" s="1">
        <v>39929</v>
      </c>
      <c r="H13" s="2">
        <v>0.61250000000000004</v>
      </c>
    </row>
    <row r="14" spans="1:8">
      <c r="A14" t="s">
        <v>12</v>
      </c>
      <c r="B14" s="1">
        <v>1297</v>
      </c>
      <c r="C14">
        <v>267</v>
      </c>
      <c r="D14">
        <v>23</v>
      </c>
      <c r="E14">
        <v>5</v>
      </c>
      <c r="F14" s="1">
        <v>1592</v>
      </c>
      <c r="G14" s="1">
        <v>2532</v>
      </c>
      <c r="H14" s="2">
        <v>0.62870000000000004</v>
      </c>
    </row>
    <row r="15" spans="1:8">
      <c r="A15" t="s">
        <v>13</v>
      </c>
      <c r="B15" s="1">
        <v>4354</v>
      </c>
      <c r="C15" s="1">
        <v>3451</v>
      </c>
      <c r="D15">
        <v>56</v>
      </c>
      <c r="E15">
        <v>12</v>
      </c>
      <c r="F15" s="1">
        <v>7876</v>
      </c>
      <c r="G15" s="1">
        <v>14886</v>
      </c>
      <c r="H15" s="2">
        <v>0.52900000000000003</v>
      </c>
    </row>
    <row r="16" spans="1:8">
      <c r="A16" t="s">
        <v>14</v>
      </c>
      <c r="B16" s="1">
        <v>49369</v>
      </c>
      <c r="C16" s="1">
        <v>35315</v>
      </c>
      <c r="D16">
        <v>889</v>
      </c>
      <c r="E16">
        <v>192</v>
      </c>
      <c r="F16" s="1">
        <v>85797</v>
      </c>
      <c r="G16" s="1">
        <v>163528</v>
      </c>
      <c r="H16" s="2">
        <v>0.52459999999999996</v>
      </c>
    </row>
    <row r="17" spans="1:8">
      <c r="A17" t="s">
        <v>15</v>
      </c>
      <c r="B17" s="1">
        <v>240519</v>
      </c>
      <c r="C17" s="1">
        <v>263871</v>
      </c>
      <c r="D17" s="1">
        <v>5254</v>
      </c>
      <c r="E17" s="1">
        <v>1761</v>
      </c>
      <c r="F17" s="1">
        <v>511411</v>
      </c>
      <c r="G17" s="1">
        <v>918552</v>
      </c>
      <c r="H17" s="2">
        <v>0.55669999999999997</v>
      </c>
    </row>
    <row r="18" spans="1:8">
      <c r="A18" t="s">
        <v>16</v>
      </c>
      <c r="B18" s="1">
        <v>3637</v>
      </c>
      <c r="C18" s="1">
        <v>1220</v>
      </c>
      <c r="D18">
        <v>85</v>
      </c>
      <c r="E18">
        <v>29</v>
      </c>
      <c r="F18" s="1">
        <v>4972</v>
      </c>
      <c r="G18" s="1">
        <v>7195</v>
      </c>
      <c r="H18" s="2">
        <v>0.69099999999999995</v>
      </c>
    </row>
    <row r="19" spans="1:8">
      <c r="A19" t="s">
        <v>17</v>
      </c>
      <c r="B19">
        <v>324</v>
      </c>
      <c r="C19">
        <v>32</v>
      </c>
      <c r="D19">
        <v>3</v>
      </c>
      <c r="E19">
        <v>3</v>
      </c>
      <c r="F19">
        <v>363</v>
      </c>
      <c r="G19">
        <v>431</v>
      </c>
      <c r="H19" s="2">
        <v>0.84219999999999995</v>
      </c>
    </row>
    <row r="20" spans="1:8">
      <c r="A20" t="s">
        <v>18</v>
      </c>
      <c r="B20" s="1">
        <v>5873</v>
      </c>
      <c r="C20" s="1">
        <v>1366</v>
      </c>
      <c r="D20">
        <v>84</v>
      </c>
      <c r="E20">
        <v>13</v>
      </c>
      <c r="F20" s="1">
        <v>7343</v>
      </c>
      <c r="G20" s="1">
        <v>11977</v>
      </c>
      <c r="H20" s="2">
        <v>0.61299999999999999</v>
      </c>
    </row>
    <row r="21" spans="1:8">
      <c r="A21" t="s">
        <v>19</v>
      </c>
      <c r="B21" s="1">
        <v>24840</v>
      </c>
      <c r="C21" s="1">
        <v>10184</v>
      </c>
      <c r="D21">
        <v>263</v>
      </c>
      <c r="E21">
        <v>70</v>
      </c>
      <c r="F21" s="1">
        <v>35357</v>
      </c>
      <c r="G21" s="1">
        <v>57307</v>
      </c>
      <c r="H21" s="2">
        <v>0.6169</v>
      </c>
    </row>
    <row r="22" spans="1:8">
      <c r="A22" t="s">
        <v>20</v>
      </c>
      <c r="B22" s="1">
        <v>70684</v>
      </c>
      <c r="C22" s="1">
        <v>34327</v>
      </c>
      <c r="D22" s="1">
        <v>1123</v>
      </c>
      <c r="E22">
        <v>288</v>
      </c>
      <c r="F22" s="1">
        <v>106423</v>
      </c>
      <c r="G22" s="1">
        <v>178505</v>
      </c>
      <c r="H22" s="2">
        <v>0.59609999999999996</v>
      </c>
    </row>
    <row r="23" spans="1:8">
      <c r="A23" t="s">
        <v>21</v>
      </c>
      <c r="B23" s="1">
        <v>37152</v>
      </c>
      <c r="C23" s="1">
        <v>17440</v>
      </c>
      <c r="D23" s="1">
        <v>1046</v>
      </c>
      <c r="E23">
        <v>207</v>
      </c>
      <c r="F23" s="1">
        <v>55866</v>
      </c>
      <c r="G23" s="1">
        <v>91496</v>
      </c>
      <c r="H23" s="2">
        <v>0.61050000000000004</v>
      </c>
    </row>
    <row r="24" spans="1:8">
      <c r="A24" t="s">
        <v>22</v>
      </c>
      <c r="B24" s="1">
        <v>1975</v>
      </c>
      <c r="C24" s="1">
        <v>1765</v>
      </c>
      <c r="D24">
        <v>91</v>
      </c>
      <c r="E24">
        <v>35</v>
      </c>
      <c r="F24" s="1">
        <v>3866</v>
      </c>
      <c r="G24" s="1">
        <v>6782</v>
      </c>
      <c r="H24" s="2">
        <v>0.56999999999999995</v>
      </c>
    </row>
    <row r="25" spans="1:8">
      <c r="A25" t="s">
        <v>23</v>
      </c>
      <c r="B25">
        <v>576</v>
      </c>
      <c r="C25">
        <v>117</v>
      </c>
      <c r="D25">
        <v>4</v>
      </c>
      <c r="E25">
        <v>3</v>
      </c>
      <c r="F25">
        <v>700</v>
      </c>
      <c r="G25" s="1">
        <v>1141</v>
      </c>
      <c r="H25" s="2">
        <v>0.61339999999999995</v>
      </c>
    </row>
    <row r="26" spans="1:8">
      <c r="A26" t="s">
        <v>24</v>
      </c>
      <c r="B26">
        <v>507</v>
      </c>
      <c r="C26" s="1">
        <v>1886</v>
      </c>
      <c r="D26">
        <v>6</v>
      </c>
      <c r="E26">
        <v>4</v>
      </c>
      <c r="F26" s="1">
        <v>2403</v>
      </c>
      <c r="G26" s="1">
        <v>6622</v>
      </c>
      <c r="H26" s="2">
        <v>0.36280000000000001</v>
      </c>
    </row>
    <row r="27" spans="1:8">
      <c r="A27" t="s">
        <v>25</v>
      </c>
      <c r="B27" s="1">
        <v>11894</v>
      </c>
      <c r="C27" s="1">
        <v>1904</v>
      </c>
      <c r="D27">
        <v>114</v>
      </c>
      <c r="E27">
        <v>24</v>
      </c>
      <c r="F27" s="1">
        <v>13944</v>
      </c>
      <c r="G27" s="1">
        <v>22565</v>
      </c>
      <c r="H27" s="2">
        <v>0.6179</v>
      </c>
    </row>
    <row r="28" spans="1:8">
      <c r="A28" t="s">
        <v>26</v>
      </c>
      <c r="B28" s="1">
        <v>4671</v>
      </c>
      <c r="C28" s="1">
        <v>1705</v>
      </c>
      <c r="D28">
        <v>64</v>
      </c>
      <c r="E28">
        <v>15</v>
      </c>
      <c r="F28" s="1">
        <v>6456</v>
      </c>
      <c r="G28" s="1">
        <v>10926</v>
      </c>
      <c r="H28" s="2">
        <v>0.59079999999999999</v>
      </c>
    </row>
    <row r="29" spans="1:8">
      <c r="A29" t="s">
        <v>27</v>
      </c>
      <c r="B29" s="1">
        <v>12828</v>
      </c>
      <c r="C29" s="1">
        <v>3672</v>
      </c>
      <c r="D29">
        <v>231</v>
      </c>
      <c r="E29">
        <v>39</v>
      </c>
      <c r="F29" s="1">
        <v>16779</v>
      </c>
      <c r="G29" s="1">
        <v>26636</v>
      </c>
      <c r="H29" s="2">
        <v>0.62990000000000002</v>
      </c>
    </row>
    <row r="30" spans="1:8">
      <c r="A30" t="s">
        <v>28</v>
      </c>
      <c r="B30" s="1">
        <v>6018</v>
      </c>
      <c r="C30" s="1">
        <v>4787</v>
      </c>
      <c r="D30">
        <v>204</v>
      </c>
      <c r="E30">
        <v>46</v>
      </c>
      <c r="F30" s="1">
        <v>11061</v>
      </c>
      <c r="G30" s="1">
        <v>20791</v>
      </c>
      <c r="H30" s="2">
        <v>0.53200000000000003</v>
      </c>
    </row>
    <row r="31" spans="1:8">
      <c r="A31" t="s">
        <v>29</v>
      </c>
      <c r="B31" s="1">
        <v>4145</v>
      </c>
      <c r="C31" s="1">
        <v>2510</v>
      </c>
      <c r="D31">
        <v>72</v>
      </c>
      <c r="E31">
        <v>19</v>
      </c>
      <c r="F31" s="1">
        <v>6749</v>
      </c>
      <c r="G31" s="1">
        <v>12511</v>
      </c>
      <c r="H31" s="2">
        <v>0.53939999999999999</v>
      </c>
    </row>
    <row r="32" spans="1:8">
      <c r="A32" t="s">
        <v>30</v>
      </c>
      <c r="B32" s="1">
        <v>4376</v>
      </c>
      <c r="C32">
        <v>751</v>
      </c>
      <c r="D32">
        <v>53</v>
      </c>
      <c r="E32">
        <v>15</v>
      </c>
      <c r="F32" s="1">
        <v>5195</v>
      </c>
      <c r="G32" s="1">
        <v>8869</v>
      </c>
      <c r="H32" s="2">
        <v>0.5857</v>
      </c>
    </row>
    <row r="33" spans="1:8">
      <c r="A33" t="s">
        <v>31</v>
      </c>
      <c r="B33" s="1">
        <v>24955</v>
      </c>
      <c r="C33" s="1">
        <v>49159</v>
      </c>
      <c r="D33">
        <v>536</v>
      </c>
      <c r="E33">
        <v>152</v>
      </c>
      <c r="F33" s="1">
        <v>74802</v>
      </c>
      <c r="G33" s="1">
        <v>180389</v>
      </c>
      <c r="H33" s="2">
        <v>0.41460000000000002</v>
      </c>
    </row>
    <row r="34" spans="1:8">
      <c r="A34" t="s">
        <v>32</v>
      </c>
      <c r="B34" s="1">
        <v>2878</v>
      </c>
      <c r="C34" s="1">
        <v>1428</v>
      </c>
      <c r="D34">
        <v>23</v>
      </c>
      <c r="E34">
        <v>3</v>
      </c>
      <c r="F34" s="1">
        <v>4332</v>
      </c>
      <c r="G34" s="1">
        <v>7194</v>
      </c>
      <c r="H34" s="2">
        <v>0.60209999999999997</v>
      </c>
    </row>
    <row r="35" spans="1:8">
      <c r="A35" t="s">
        <v>33</v>
      </c>
      <c r="B35" s="1">
        <v>2450</v>
      </c>
      <c r="C35">
        <v>292</v>
      </c>
      <c r="D35">
        <v>31</v>
      </c>
      <c r="E35">
        <v>2</v>
      </c>
      <c r="F35" s="1">
        <v>2777</v>
      </c>
      <c r="G35" s="1">
        <v>4285</v>
      </c>
      <c r="H35" s="2">
        <v>0.64800000000000002</v>
      </c>
    </row>
    <row r="36" spans="1:8">
      <c r="A36" t="s">
        <v>34</v>
      </c>
      <c r="B36" s="1">
        <v>8747</v>
      </c>
      <c r="C36" s="1">
        <v>2921</v>
      </c>
      <c r="D36">
        <v>67</v>
      </c>
      <c r="E36">
        <v>29</v>
      </c>
      <c r="F36" s="1">
        <v>11769</v>
      </c>
      <c r="G36" s="1">
        <v>18929</v>
      </c>
      <c r="H36" s="2">
        <v>0.62170000000000003</v>
      </c>
    </row>
    <row r="37" spans="1:8">
      <c r="A37" t="s">
        <v>35</v>
      </c>
      <c r="B37" s="1">
        <v>1470</v>
      </c>
      <c r="C37">
        <v>630</v>
      </c>
      <c r="D37">
        <v>12</v>
      </c>
      <c r="E37">
        <v>7</v>
      </c>
      <c r="F37" s="1">
        <v>2119</v>
      </c>
      <c r="G37" s="1">
        <v>4163</v>
      </c>
      <c r="H37" s="2">
        <v>0.50900000000000001</v>
      </c>
    </row>
    <row r="38" spans="1:8">
      <c r="A38" t="s">
        <v>36</v>
      </c>
      <c r="B38" s="1">
        <v>11761</v>
      </c>
      <c r="C38" s="1">
        <v>2780</v>
      </c>
      <c r="D38">
        <v>119</v>
      </c>
      <c r="E38">
        <v>32</v>
      </c>
      <c r="F38" s="1">
        <v>14698</v>
      </c>
      <c r="G38" s="1">
        <v>24445</v>
      </c>
      <c r="H38" s="2">
        <v>0.60119999999999996</v>
      </c>
    </row>
    <row r="39" spans="1:8">
      <c r="A39" t="s">
        <v>37</v>
      </c>
      <c r="B39" s="1">
        <v>12291</v>
      </c>
      <c r="C39" s="1">
        <v>3935</v>
      </c>
      <c r="D39">
        <v>132</v>
      </c>
      <c r="E39">
        <v>29</v>
      </c>
      <c r="F39" s="1">
        <v>16387</v>
      </c>
      <c r="G39" s="1">
        <v>27092</v>
      </c>
      <c r="H39" s="2">
        <v>0.6048</v>
      </c>
    </row>
    <row r="40" spans="1:8">
      <c r="A40" t="s">
        <v>38</v>
      </c>
      <c r="B40" s="1">
        <v>1665</v>
      </c>
      <c r="C40">
        <v>320</v>
      </c>
      <c r="D40">
        <v>10</v>
      </c>
      <c r="E40">
        <v>1</v>
      </c>
      <c r="F40" s="1">
        <v>1996</v>
      </c>
      <c r="G40" s="1">
        <v>3567</v>
      </c>
      <c r="H40" s="2">
        <v>0.5595</v>
      </c>
    </row>
    <row r="41" spans="1:8">
      <c r="A41" t="s">
        <v>39</v>
      </c>
      <c r="B41" s="1">
        <v>4266</v>
      </c>
      <c r="C41">
        <v>740</v>
      </c>
      <c r="D41">
        <v>47</v>
      </c>
      <c r="E41">
        <v>3</v>
      </c>
      <c r="F41" s="1">
        <v>5057</v>
      </c>
      <c r="G41" s="1">
        <v>7793</v>
      </c>
      <c r="H41" s="2">
        <v>0.64890000000000003</v>
      </c>
    </row>
    <row r="42" spans="1:8">
      <c r="A42" t="s">
        <v>40</v>
      </c>
      <c r="B42">
        <v>648</v>
      </c>
      <c r="C42">
        <v>256</v>
      </c>
      <c r="D42">
        <v>11</v>
      </c>
      <c r="E42">
        <v>1</v>
      </c>
      <c r="F42">
        <v>916</v>
      </c>
      <c r="G42" s="1">
        <v>1814</v>
      </c>
      <c r="H42" s="2">
        <v>0.50490000000000002</v>
      </c>
    </row>
    <row r="43" spans="1:8">
      <c r="A43" t="s">
        <v>41</v>
      </c>
      <c r="B43" s="1">
        <v>1216</v>
      </c>
      <c r="C43">
        <v>179</v>
      </c>
      <c r="D43">
        <v>9</v>
      </c>
      <c r="E43">
        <v>2</v>
      </c>
      <c r="F43" s="1">
        <v>1406</v>
      </c>
      <c r="G43" s="1">
        <v>2326</v>
      </c>
      <c r="H43" s="2">
        <v>0.60440000000000005</v>
      </c>
    </row>
    <row r="44" spans="1:8">
      <c r="A44" t="s">
        <v>42</v>
      </c>
      <c r="B44" s="1">
        <v>3007</v>
      </c>
      <c r="C44">
        <v>441</v>
      </c>
      <c r="D44">
        <v>21</v>
      </c>
      <c r="E44">
        <v>14</v>
      </c>
      <c r="F44" s="1">
        <v>3485</v>
      </c>
      <c r="G44" s="1">
        <v>6052</v>
      </c>
      <c r="H44" s="2">
        <v>0.57579999999999998</v>
      </c>
    </row>
    <row r="45" spans="1:8">
      <c r="A45" t="s">
        <v>43</v>
      </c>
      <c r="B45" s="1">
        <v>195933</v>
      </c>
      <c r="C45" s="1">
        <v>100754</v>
      </c>
      <c r="D45" s="1">
        <v>3688</v>
      </c>
      <c r="E45">
        <v>726</v>
      </c>
      <c r="F45" s="1">
        <v>301101</v>
      </c>
      <c r="G45" s="1">
        <v>458872</v>
      </c>
      <c r="H45" s="2">
        <v>0.65610000000000002</v>
      </c>
    </row>
    <row r="46" spans="1:8">
      <c r="A46" t="s">
        <v>44</v>
      </c>
      <c r="B46">
        <v>962</v>
      </c>
      <c r="C46">
        <v>177</v>
      </c>
      <c r="D46">
        <v>8</v>
      </c>
      <c r="E46">
        <v>3</v>
      </c>
      <c r="F46" s="1">
        <v>1150</v>
      </c>
      <c r="G46" s="1">
        <v>1895</v>
      </c>
      <c r="H46" s="2">
        <v>0.60680000000000001</v>
      </c>
    </row>
    <row r="47" spans="1:8">
      <c r="A47" t="s">
        <v>45</v>
      </c>
      <c r="B47" s="1">
        <v>6015</v>
      </c>
      <c r="C47" s="1">
        <v>2024</v>
      </c>
      <c r="D47">
        <v>45</v>
      </c>
      <c r="E47">
        <v>11</v>
      </c>
      <c r="F47" s="1">
        <v>8095</v>
      </c>
      <c r="G47" s="1">
        <v>13349</v>
      </c>
      <c r="H47" s="2">
        <v>0.60640000000000005</v>
      </c>
    </row>
    <row r="48" spans="1:8">
      <c r="A48" t="s">
        <v>46</v>
      </c>
      <c r="B48" s="1">
        <v>39291</v>
      </c>
      <c r="C48" s="1">
        <v>11437</v>
      </c>
      <c r="D48">
        <v>601</v>
      </c>
      <c r="E48">
        <v>146</v>
      </c>
      <c r="F48" s="1">
        <v>51476</v>
      </c>
      <c r="G48" s="1">
        <v>78543</v>
      </c>
      <c r="H48" s="2">
        <v>0.65529999999999999</v>
      </c>
    </row>
    <row r="49" spans="1:8">
      <c r="A49" t="s">
        <v>47</v>
      </c>
      <c r="B49" s="1">
        <v>3940</v>
      </c>
      <c r="C49">
        <v>890</v>
      </c>
      <c r="D49">
        <v>56</v>
      </c>
      <c r="E49">
        <v>11</v>
      </c>
      <c r="F49" s="1">
        <v>4900</v>
      </c>
      <c r="G49" s="1">
        <v>8783</v>
      </c>
      <c r="H49" s="2">
        <v>0.55779999999999996</v>
      </c>
    </row>
    <row r="50" spans="1:8">
      <c r="A50" t="s">
        <v>48</v>
      </c>
      <c r="B50">
        <v>793</v>
      </c>
      <c r="C50">
        <v>194</v>
      </c>
      <c r="D50">
        <v>9</v>
      </c>
      <c r="E50">
        <v>5</v>
      </c>
      <c r="F50" s="1">
        <v>1001</v>
      </c>
      <c r="G50" s="1">
        <v>1696</v>
      </c>
      <c r="H50" s="2">
        <v>0.59019999999999995</v>
      </c>
    </row>
    <row r="51" spans="1:8">
      <c r="A51" t="s">
        <v>49</v>
      </c>
      <c r="B51" s="1">
        <v>11901</v>
      </c>
      <c r="C51" s="1">
        <v>2240</v>
      </c>
      <c r="D51">
        <v>123</v>
      </c>
      <c r="E51">
        <v>27</v>
      </c>
      <c r="F51" s="1">
        <v>14293</v>
      </c>
      <c r="G51" s="1">
        <v>23408</v>
      </c>
      <c r="H51" s="2">
        <v>0.61060000000000003</v>
      </c>
    </row>
    <row r="52" spans="1:8">
      <c r="A52" t="s">
        <v>50</v>
      </c>
      <c r="B52" s="1">
        <v>11193</v>
      </c>
      <c r="C52" s="1">
        <v>5141</v>
      </c>
      <c r="D52">
        <v>170</v>
      </c>
      <c r="E52">
        <v>47</v>
      </c>
      <c r="F52" s="1">
        <v>16560</v>
      </c>
      <c r="G52" s="1">
        <v>35587</v>
      </c>
      <c r="H52" s="2">
        <v>0.46529999999999999</v>
      </c>
    </row>
    <row r="53" spans="1:8">
      <c r="A53" t="s">
        <v>51</v>
      </c>
      <c r="B53">
        <v>553</v>
      </c>
      <c r="C53">
        <v>180</v>
      </c>
      <c r="D53">
        <v>5</v>
      </c>
      <c r="E53">
        <v>1</v>
      </c>
      <c r="F53">
        <v>739</v>
      </c>
      <c r="G53" s="1">
        <v>1136</v>
      </c>
      <c r="H53" s="2">
        <v>0.65049999999999997</v>
      </c>
    </row>
    <row r="54" spans="1:8">
      <c r="A54" t="s">
        <v>52</v>
      </c>
      <c r="B54">
        <v>985</v>
      </c>
      <c r="C54">
        <v>275</v>
      </c>
      <c r="D54">
        <v>18</v>
      </c>
      <c r="E54">
        <v>5</v>
      </c>
      <c r="F54" s="1">
        <v>1283</v>
      </c>
      <c r="G54" s="1">
        <v>2427</v>
      </c>
      <c r="H54" s="2">
        <v>0.52859999999999996</v>
      </c>
    </row>
    <row r="55" spans="1:8">
      <c r="A55" t="s">
        <v>53</v>
      </c>
      <c r="B55">
        <v>957</v>
      </c>
      <c r="C55">
        <v>480</v>
      </c>
      <c r="D55">
        <v>16</v>
      </c>
      <c r="E55">
        <v>4</v>
      </c>
      <c r="F55" s="1">
        <v>1457</v>
      </c>
      <c r="G55" s="1">
        <v>2585</v>
      </c>
      <c r="H55" s="2">
        <v>0.56359999999999999</v>
      </c>
    </row>
    <row r="56" spans="1:8">
      <c r="A56" t="s">
        <v>54</v>
      </c>
      <c r="B56" s="1">
        <v>1132</v>
      </c>
      <c r="C56">
        <v>639</v>
      </c>
      <c r="D56">
        <v>12</v>
      </c>
      <c r="E56">
        <v>4</v>
      </c>
      <c r="F56" s="1">
        <v>1787</v>
      </c>
      <c r="G56" s="1">
        <v>3727</v>
      </c>
      <c r="H56" s="2">
        <v>0.47939999999999999</v>
      </c>
    </row>
    <row r="57" spans="1:8">
      <c r="A57" t="s">
        <v>55</v>
      </c>
      <c r="B57">
        <v>294</v>
      </c>
      <c r="C57">
        <v>566</v>
      </c>
      <c r="D57">
        <v>14</v>
      </c>
      <c r="E57">
        <v>2</v>
      </c>
      <c r="F57">
        <v>876</v>
      </c>
      <c r="G57" s="1">
        <v>1759</v>
      </c>
      <c r="H57" s="2">
        <v>0.498</v>
      </c>
    </row>
    <row r="58" spans="1:8">
      <c r="A58" t="s">
        <v>56</v>
      </c>
      <c r="B58" s="1">
        <v>1248</v>
      </c>
      <c r="C58">
        <v>253</v>
      </c>
      <c r="D58">
        <v>21</v>
      </c>
      <c r="E58">
        <v>10</v>
      </c>
      <c r="F58" s="1">
        <v>1534</v>
      </c>
      <c r="G58" s="1">
        <v>3106</v>
      </c>
      <c r="H58" s="2">
        <v>0.49380000000000002</v>
      </c>
    </row>
    <row r="59" spans="1:8">
      <c r="A59" t="s">
        <v>57</v>
      </c>
      <c r="B59" s="1">
        <v>294339</v>
      </c>
      <c r="C59" s="1">
        <v>403170</v>
      </c>
      <c r="D59" s="1">
        <v>6680</v>
      </c>
      <c r="E59" s="1">
        <v>1752</v>
      </c>
      <c r="F59" s="1">
        <v>705941</v>
      </c>
      <c r="G59" s="1">
        <v>1177468</v>
      </c>
      <c r="H59" s="2">
        <v>0.59950000000000003</v>
      </c>
    </row>
    <row r="60" spans="1:8">
      <c r="A60" t="s">
        <v>58</v>
      </c>
      <c r="B60" s="1">
        <v>2591</v>
      </c>
      <c r="C60" s="1">
        <v>1017</v>
      </c>
      <c r="D60">
        <v>24</v>
      </c>
      <c r="E60">
        <v>8</v>
      </c>
      <c r="F60" s="1">
        <v>3640</v>
      </c>
      <c r="G60" s="1">
        <v>7634</v>
      </c>
      <c r="H60" s="2">
        <v>0.4768</v>
      </c>
    </row>
    <row r="61" spans="1:8">
      <c r="A61" t="s">
        <v>59</v>
      </c>
      <c r="B61" s="1">
        <v>3042</v>
      </c>
      <c r="C61" s="1">
        <v>1239</v>
      </c>
      <c r="D61">
        <v>18</v>
      </c>
      <c r="E61">
        <v>10</v>
      </c>
      <c r="F61" s="1">
        <v>4309</v>
      </c>
      <c r="G61" s="1">
        <v>8505</v>
      </c>
      <c r="H61" s="2">
        <v>0.50660000000000005</v>
      </c>
    </row>
    <row r="62" spans="1:8">
      <c r="A62" t="s">
        <v>60</v>
      </c>
      <c r="B62" s="1">
        <v>1524</v>
      </c>
      <c r="C62">
        <v>454</v>
      </c>
      <c r="D62">
        <v>28</v>
      </c>
      <c r="E62">
        <v>12</v>
      </c>
      <c r="F62" s="1">
        <v>2020</v>
      </c>
      <c r="G62" s="1">
        <v>3322</v>
      </c>
      <c r="H62" s="2">
        <v>0.60799999999999998</v>
      </c>
    </row>
    <row r="63" spans="1:8">
      <c r="A63" t="s">
        <v>61</v>
      </c>
      <c r="B63" s="1">
        <v>156105</v>
      </c>
      <c r="C63" s="1">
        <v>79917</v>
      </c>
      <c r="D63" s="1">
        <v>3304</v>
      </c>
      <c r="E63">
        <v>799</v>
      </c>
      <c r="F63" s="1">
        <v>240125</v>
      </c>
      <c r="G63" s="1">
        <v>386742</v>
      </c>
      <c r="H63" s="2">
        <v>0.62080000000000002</v>
      </c>
    </row>
    <row r="64" spans="1:8">
      <c r="A64" t="s">
        <v>62</v>
      </c>
      <c r="B64" s="1">
        <v>5114</v>
      </c>
      <c r="C64" s="1">
        <v>1463</v>
      </c>
      <c r="D64">
        <v>38</v>
      </c>
      <c r="E64">
        <v>9</v>
      </c>
      <c r="F64" s="1">
        <v>6625</v>
      </c>
      <c r="G64" s="1">
        <v>11943</v>
      </c>
      <c r="H64" s="2">
        <v>0.55469999999999997</v>
      </c>
    </row>
    <row r="65" spans="1:8">
      <c r="A65" t="s">
        <v>63</v>
      </c>
      <c r="B65">
        <v>793</v>
      </c>
      <c r="C65">
        <v>216</v>
      </c>
      <c r="D65">
        <v>9</v>
      </c>
      <c r="E65">
        <v>1</v>
      </c>
      <c r="F65" s="1">
        <v>1019</v>
      </c>
      <c r="G65" s="1">
        <v>1371</v>
      </c>
      <c r="H65" s="2">
        <v>0.74319999999999997</v>
      </c>
    </row>
    <row r="66" spans="1:8">
      <c r="A66" t="s">
        <v>64</v>
      </c>
      <c r="B66">
        <v>762</v>
      </c>
      <c r="C66" s="1">
        <v>2141</v>
      </c>
      <c r="D66">
        <v>12</v>
      </c>
      <c r="E66">
        <v>2</v>
      </c>
      <c r="F66" s="1">
        <v>2917</v>
      </c>
      <c r="G66" s="1">
        <v>6963</v>
      </c>
      <c r="H66" s="2">
        <v>0.41889999999999999</v>
      </c>
    </row>
    <row r="67" spans="1:8">
      <c r="A67" t="s">
        <v>65</v>
      </c>
      <c r="B67" s="1">
        <v>1286</v>
      </c>
      <c r="C67">
        <v>226</v>
      </c>
      <c r="D67">
        <v>20</v>
      </c>
      <c r="E67">
        <v>1</v>
      </c>
      <c r="F67" s="1">
        <v>1534</v>
      </c>
      <c r="G67" s="1">
        <v>2468</v>
      </c>
      <c r="H67" s="2">
        <v>0.62150000000000005</v>
      </c>
    </row>
    <row r="68" spans="1:8">
      <c r="A68" t="s">
        <v>66</v>
      </c>
      <c r="B68">
        <v>979</v>
      </c>
      <c r="C68" s="1">
        <v>3331</v>
      </c>
      <c r="D68">
        <v>25</v>
      </c>
      <c r="E68">
        <v>8</v>
      </c>
      <c r="F68" s="1">
        <v>4343</v>
      </c>
      <c r="G68" s="1">
        <v>8828</v>
      </c>
      <c r="H68" s="2">
        <v>0.4919</v>
      </c>
    </row>
    <row r="69" spans="1:8">
      <c r="A69" t="s">
        <v>67</v>
      </c>
      <c r="B69" s="1">
        <v>5443</v>
      </c>
      <c r="C69">
        <v>970</v>
      </c>
      <c r="D69">
        <v>68</v>
      </c>
      <c r="E69">
        <v>13</v>
      </c>
      <c r="F69" s="1">
        <v>6494</v>
      </c>
      <c r="G69" s="1">
        <v>10581</v>
      </c>
      <c r="H69" s="2">
        <v>0.61370000000000002</v>
      </c>
    </row>
    <row r="70" spans="1:8">
      <c r="A70" t="s">
        <v>68</v>
      </c>
      <c r="B70" s="1">
        <v>23936</v>
      </c>
      <c r="C70" s="1">
        <v>8095</v>
      </c>
      <c r="D70">
        <v>309</v>
      </c>
      <c r="E70">
        <v>68</v>
      </c>
      <c r="F70" s="1">
        <v>32414</v>
      </c>
      <c r="G70" s="1">
        <v>66571</v>
      </c>
      <c r="H70" s="2">
        <v>0.4869</v>
      </c>
    </row>
    <row r="71" spans="1:8">
      <c r="A71" t="s">
        <v>69</v>
      </c>
      <c r="B71">
        <v>641</v>
      </c>
      <c r="C71">
        <v>232</v>
      </c>
      <c r="D71">
        <v>7</v>
      </c>
      <c r="E71">
        <v>3</v>
      </c>
      <c r="F71">
        <v>883</v>
      </c>
      <c r="G71" s="1">
        <v>1565</v>
      </c>
      <c r="H71" s="2">
        <v>0.56420000000000003</v>
      </c>
    </row>
    <row r="72" spans="1:8">
      <c r="A72" t="s">
        <v>70</v>
      </c>
      <c r="B72" s="1">
        <v>39353</v>
      </c>
      <c r="C72" s="1">
        <v>13803</v>
      </c>
      <c r="D72">
        <v>495</v>
      </c>
      <c r="E72">
        <v>105</v>
      </c>
      <c r="F72" s="1">
        <v>53773</v>
      </c>
      <c r="G72" s="1">
        <v>89133</v>
      </c>
      <c r="H72" s="2">
        <v>0.60319999999999996</v>
      </c>
    </row>
    <row r="73" spans="1:8">
      <c r="A73" t="s">
        <v>71</v>
      </c>
      <c r="B73" s="1">
        <v>56517</v>
      </c>
      <c r="C73" s="1">
        <v>112273</v>
      </c>
      <c r="D73" s="1">
        <v>1623</v>
      </c>
      <c r="E73">
        <v>640</v>
      </c>
      <c r="F73" s="1">
        <v>171070</v>
      </c>
      <c r="G73" s="1">
        <v>383737</v>
      </c>
      <c r="H73" s="2">
        <v>0.44579999999999997</v>
      </c>
    </row>
    <row r="74" spans="1:8">
      <c r="A74" t="s">
        <v>72</v>
      </c>
      <c r="B74" s="1">
        <v>10325</v>
      </c>
      <c r="C74" s="1">
        <v>1965</v>
      </c>
      <c r="D74">
        <v>144</v>
      </c>
      <c r="E74">
        <v>33</v>
      </c>
      <c r="F74" s="1">
        <v>12469</v>
      </c>
      <c r="G74" s="1">
        <v>20801</v>
      </c>
      <c r="H74" s="2">
        <v>0.59940000000000004</v>
      </c>
    </row>
    <row r="75" spans="1:8">
      <c r="A75" t="s">
        <v>73</v>
      </c>
      <c r="B75" s="1">
        <v>3356</v>
      </c>
      <c r="C75" s="1">
        <v>2033</v>
      </c>
      <c r="D75">
        <v>35</v>
      </c>
      <c r="E75">
        <v>8</v>
      </c>
      <c r="F75" s="1">
        <v>5434</v>
      </c>
      <c r="G75" s="1">
        <v>9718</v>
      </c>
      <c r="H75" s="2">
        <v>0.55910000000000004</v>
      </c>
    </row>
    <row r="76" spans="1:8">
      <c r="A76" t="s">
        <v>74</v>
      </c>
      <c r="B76" s="1">
        <v>8143</v>
      </c>
      <c r="C76" s="1">
        <v>2482</v>
      </c>
      <c r="D76">
        <v>118</v>
      </c>
      <c r="E76">
        <v>38</v>
      </c>
      <c r="F76" s="1">
        <v>10782</v>
      </c>
      <c r="G76" s="1">
        <v>19396</v>
      </c>
      <c r="H76" s="2">
        <v>0.55579999999999996</v>
      </c>
    </row>
    <row r="77" spans="1:8">
      <c r="A77" t="s">
        <v>75</v>
      </c>
      <c r="B77" s="1">
        <v>8098</v>
      </c>
      <c r="C77" s="1">
        <v>2311</v>
      </c>
      <c r="D77">
        <v>99</v>
      </c>
      <c r="E77">
        <v>26</v>
      </c>
      <c r="F77" s="1">
        <v>10539</v>
      </c>
      <c r="G77" s="1">
        <v>15825</v>
      </c>
      <c r="H77" s="2">
        <v>0.66590000000000005</v>
      </c>
    </row>
    <row r="78" spans="1:8">
      <c r="A78" t="s">
        <v>76</v>
      </c>
      <c r="B78" s="1">
        <v>1094</v>
      </c>
      <c r="C78">
        <v>512</v>
      </c>
      <c r="D78">
        <v>18</v>
      </c>
      <c r="E78">
        <v>4</v>
      </c>
      <c r="F78" s="1">
        <v>1629</v>
      </c>
      <c r="G78" s="1">
        <v>2811</v>
      </c>
      <c r="H78" s="2">
        <v>0.57950000000000002</v>
      </c>
    </row>
    <row r="79" spans="1:8">
      <c r="A79" t="s">
        <v>77</v>
      </c>
      <c r="B79" s="1">
        <v>1523</v>
      </c>
      <c r="C79">
        <v>551</v>
      </c>
      <c r="D79">
        <v>11</v>
      </c>
      <c r="E79">
        <v>0</v>
      </c>
      <c r="F79" s="1">
        <v>2085</v>
      </c>
      <c r="G79" s="1">
        <v>4310</v>
      </c>
      <c r="H79" s="2">
        <v>0.48370000000000002</v>
      </c>
    </row>
    <row r="80" spans="1:8">
      <c r="A80" t="s">
        <v>78</v>
      </c>
      <c r="B80">
        <v>346</v>
      </c>
      <c r="C80">
        <v>140</v>
      </c>
      <c r="D80">
        <v>3</v>
      </c>
      <c r="E80">
        <v>4</v>
      </c>
      <c r="F80">
        <v>493</v>
      </c>
      <c r="G80" s="1">
        <v>1076</v>
      </c>
      <c r="H80" s="2">
        <v>0.45810000000000001</v>
      </c>
    </row>
    <row r="81" spans="1:8">
      <c r="A81" t="s">
        <v>79</v>
      </c>
      <c r="B81" s="1">
        <v>116028</v>
      </c>
      <c r="C81" s="1">
        <v>101043</v>
      </c>
      <c r="D81" s="1">
        <v>1719</v>
      </c>
      <c r="E81">
        <v>460</v>
      </c>
      <c r="F81" s="1">
        <v>219299</v>
      </c>
      <c r="G81" s="1">
        <v>339694</v>
      </c>
      <c r="H81" s="2">
        <v>0.64549999999999996</v>
      </c>
    </row>
    <row r="82" spans="1:8">
      <c r="A82" t="s">
        <v>80</v>
      </c>
      <c r="B82" s="1">
        <v>3446</v>
      </c>
      <c r="C82">
        <v>750</v>
      </c>
      <c r="D82">
        <v>45</v>
      </c>
      <c r="E82">
        <v>14</v>
      </c>
      <c r="F82" s="1">
        <v>4256</v>
      </c>
      <c r="G82" s="1">
        <v>6663</v>
      </c>
      <c r="H82" s="2">
        <v>0.63870000000000005</v>
      </c>
    </row>
    <row r="83" spans="1:8">
      <c r="A83" t="s">
        <v>81</v>
      </c>
      <c r="B83" s="1">
        <v>5644</v>
      </c>
      <c r="C83" s="1">
        <v>1848</v>
      </c>
      <c r="D83">
        <v>53</v>
      </c>
      <c r="E83">
        <v>17</v>
      </c>
      <c r="F83" s="1">
        <v>7562</v>
      </c>
      <c r="G83" s="1">
        <v>11397</v>
      </c>
      <c r="H83" s="2">
        <v>0.66349999999999998</v>
      </c>
    </row>
    <row r="84" spans="1:8">
      <c r="A84" t="s">
        <v>82</v>
      </c>
      <c r="B84" s="1">
        <v>1559</v>
      </c>
      <c r="C84" s="1">
        <v>2376</v>
      </c>
      <c r="D84">
        <v>25</v>
      </c>
      <c r="E84">
        <v>8</v>
      </c>
      <c r="F84" s="1">
        <v>3968</v>
      </c>
      <c r="G84" s="1">
        <v>10368</v>
      </c>
      <c r="H84" s="2">
        <v>0.38269999999999998</v>
      </c>
    </row>
    <row r="85" spans="1:8">
      <c r="A85" t="s">
        <v>83</v>
      </c>
      <c r="B85" s="1">
        <v>3484</v>
      </c>
      <c r="C85">
        <v>535</v>
      </c>
      <c r="D85">
        <v>30</v>
      </c>
      <c r="E85">
        <v>17</v>
      </c>
      <c r="F85" s="1">
        <v>4066</v>
      </c>
      <c r="G85" s="1">
        <v>7679</v>
      </c>
      <c r="H85" s="2">
        <v>0.52939999999999998</v>
      </c>
    </row>
    <row r="86" spans="1:8">
      <c r="A86" t="s">
        <v>84</v>
      </c>
      <c r="B86" s="1">
        <v>68594</v>
      </c>
      <c r="C86" s="1">
        <v>39162</v>
      </c>
      <c r="D86" s="1">
        <v>1181</v>
      </c>
      <c r="E86">
        <v>290</v>
      </c>
      <c r="F86" s="1">
        <v>109252</v>
      </c>
      <c r="G86" s="1">
        <v>185379</v>
      </c>
      <c r="H86" s="2">
        <v>0.58930000000000005</v>
      </c>
    </row>
    <row r="87" spans="1:8">
      <c r="A87" t="s">
        <v>85</v>
      </c>
      <c r="B87" s="1">
        <v>1262</v>
      </c>
      <c r="C87">
        <v>276</v>
      </c>
      <c r="D87">
        <v>12</v>
      </c>
      <c r="E87">
        <v>6</v>
      </c>
      <c r="F87" s="1">
        <v>1556</v>
      </c>
      <c r="G87" s="1">
        <v>2824</v>
      </c>
      <c r="H87" s="2">
        <v>0.55089999999999995</v>
      </c>
    </row>
    <row r="88" spans="1:8">
      <c r="A88" t="s">
        <v>86</v>
      </c>
      <c r="B88" s="1">
        <v>10305</v>
      </c>
      <c r="C88" s="1">
        <v>2055</v>
      </c>
      <c r="D88">
        <v>142</v>
      </c>
      <c r="E88">
        <v>33</v>
      </c>
      <c r="F88" s="1">
        <v>12551</v>
      </c>
      <c r="G88" s="1">
        <v>18121</v>
      </c>
      <c r="H88" s="2">
        <v>0.69259999999999999</v>
      </c>
    </row>
    <row r="89" spans="1:8">
      <c r="A89" t="s">
        <v>87</v>
      </c>
      <c r="B89">
        <v>526</v>
      </c>
      <c r="C89">
        <v>44</v>
      </c>
      <c r="D89">
        <v>6</v>
      </c>
      <c r="E89">
        <v>2</v>
      </c>
      <c r="F89">
        <v>578</v>
      </c>
      <c r="G89">
        <v>776</v>
      </c>
      <c r="H89" s="2">
        <v>0.74480000000000002</v>
      </c>
    </row>
    <row r="90" spans="1:8">
      <c r="A90" t="s">
        <v>88</v>
      </c>
      <c r="B90" s="1">
        <v>2294</v>
      </c>
      <c r="C90" s="1">
        <v>1127</v>
      </c>
      <c r="D90">
        <v>24</v>
      </c>
      <c r="E90">
        <v>7</v>
      </c>
      <c r="F90" s="1">
        <v>3458</v>
      </c>
      <c r="G90" s="1">
        <v>5514</v>
      </c>
      <c r="H90" s="2">
        <v>0.62709999999999999</v>
      </c>
    </row>
    <row r="91" spans="1:8">
      <c r="A91" t="s">
        <v>89</v>
      </c>
      <c r="B91" s="1">
        <v>4213</v>
      </c>
      <c r="C91" s="1">
        <v>1773</v>
      </c>
      <c r="D91">
        <v>44</v>
      </c>
      <c r="E91">
        <v>9</v>
      </c>
      <c r="F91" s="1">
        <v>6050</v>
      </c>
      <c r="G91" s="1">
        <v>12438</v>
      </c>
      <c r="H91" s="2">
        <v>0.4864</v>
      </c>
    </row>
    <row r="92" spans="1:8">
      <c r="A92" t="s">
        <v>90</v>
      </c>
      <c r="B92" s="1">
        <v>6428</v>
      </c>
      <c r="C92">
        <v>885</v>
      </c>
      <c r="D92">
        <v>40</v>
      </c>
      <c r="E92">
        <v>20</v>
      </c>
      <c r="F92" s="1">
        <v>7373</v>
      </c>
      <c r="G92" s="1">
        <v>12830</v>
      </c>
      <c r="H92" s="2">
        <v>0.5746</v>
      </c>
    </row>
    <row r="93" spans="1:8">
      <c r="A93" t="s">
        <v>91</v>
      </c>
      <c r="B93" s="1">
        <v>30907</v>
      </c>
      <c r="C93" s="1">
        <v>10665</v>
      </c>
      <c r="D93">
        <v>514</v>
      </c>
      <c r="E93">
        <v>121</v>
      </c>
      <c r="F93" s="1">
        <v>42207</v>
      </c>
      <c r="G93" s="1">
        <v>74226</v>
      </c>
      <c r="H93" s="2">
        <v>0.56859999999999999</v>
      </c>
    </row>
    <row r="94" spans="1:8">
      <c r="A94" t="s">
        <v>92</v>
      </c>
      <c r="B94" s="1">
        <v>28665</v>
      </c>
      <c r="C94" s="1">
        <v>12336</v>
      </c>
      <c r="D94">
        <v>301</v>
      </c>
      <c r="E94">
        <v>54</v>
      </c>
      <c r="F94" s="1">
        <v>41366</v>
      </c>
      <c r="G94" s="1">
        <v>68161</v>
      </c>
      <c r="H94" s="2">
        <v>0.60680000000000001</v>
      </c>
    </row>
    <row r="95" spans="1:8">
      <c r="A95" t="s">
        <v>93</v>
      </c>
      <c r="B95" s="1">
        <v>6141</v>
      </c>
      <c r="C95" s="1">
        <v>2339</v>
      </c>
      <c r="D95">
        <v>87</v>
      </c>
      <c r="E95">
        <v>31</v>
      </c>
      <c r="F95" s="1">
        <v>8603</v>
      </c>
      <c r="G95" s="1">
        <v>14959</v>
      </c>
      <c r="H95" s="2">
        <v>0.57509999999999994</v>
      </c>
    </row>
    <row r="96" spans="1:8">
      <c r="A96" t="s">
        <v>94</v>
      </c>
      <c r="B96" s="1">
        <v>32959</v>
      </c>
      <c r="C96" s="1">
        <v>15654</v>
      </c>
      <c r="D96">
        <v>532</v>
      </c>
      <c r="E96">
        <v>102</v>
      </c>
      <c r="F96" s="1">
        <v>49249</v>
      </c>
      <c r="G96" s="1">
        <v>79474</v>
      </c>
      <c r="H96" s="2">
        <v>0.61960000000000004</v>
      </c>
    </row>
    <row r="97" spans="1:8">
      <c r="A97" t="s">
        <v>95</v>
      </c>
      <c r="B97" s="1">
        <v>6417</v>
      </c>
      <c r="C97" s="1">
        <v>2228</v>
      </c>
      <c r="D97">
        <v>95</v>
      </c>
      <c r="E97">
        <v>25</v>
      </c>
      <c r="F97" s="1">
        <v>8765</v>
      </c>
      <c r="G97" s="1">
        <v>19914</v>
      </c>
      <c r="H97" s="2">
        <v>0.44009999999999999</v>
      </c>
    </row>
    <row r="98" spans="1:8">
      <c r="A98" t="s">
        <v>96</v>
      </c>
      <c r="B98">
        <v>832</v>
      </c>
      <c r="C98">
        <v>265</v>
      </c>
      <c r="D98">
        <v>6</v>
      </c>
      <c r="E98">
        <v>5</v>
      </c>
      <c r="F98" s="1">
        <v>1109</v>
      </c>
      <c r="G98" s="1">
        <v>2050</v>
      </c>
      <c r="H98" s="2">
        <v>0.54090000000000005</v>
      </c>
    </row>
    <row r="99" spans="1:8">
      <c r="A99" t="s">
        <v>97</v>
      </c>
      <c r="B99" s="1">
        <v>2918</v>
      </c>
      <c r="C99">
        <v>591</v>
      </c>
      <c r="D99">
        <v>35</v>
      </c>
      <c r="E99">
        <v>7</v>
      </c>
      <c r="F99" s="1">
        <v>3552</v>
      </c>
      <c r="G99" s="1">
        <v>5564</v>
      </c>
      <c r="H99" s="2">
        <v>0.63829999999999998</v>
      </c>
    </row>
    <row r="100" spans="1:8">
      <c r="A100" t="s">
        <v>98</v>
      </c>
      <c r="B100" s="1">
        <v>1787</v>
      </c>
      <c r="C100">
        <v>158</v>
      </c>
      <c r="D100">
        <v>11</v>
      </c>
      <c r="E100">
        <v>4</v>
      </c>
      <c r="F100" s="1">
        <v>1960</v>
      </c>
      <c r="G100" s="1">
        <v>3077</v>
      </c>
      <c r="H100" s="2">
        <v>0.63690000000000002</v>
      </c>
    </row>
    <row r="101" spans="1:8">
      <c r="A101" t="s">
        <v>99</v>
      </c>
      <c r="B101" s="1">
        <v>1176</v>
      </c>
      <c r="C101">
        <v>302</v>
      </c>
      <c r="D101">
        <v>10</v>
      </c>
      <c r="E101">
        <v>7</v>
      </c>
      <c r="F101" s="1">
        <v>1495</v>
      </c>
      <c r="G101" s="1">
        <v>2612</v>
      </c>
      <c r="H101" s="2">
        <v>0.57230000000000003</v>
      </c>
    </row>
    <row r="102" spans="1:8">
      <c r="A102" t="s">
        <v>100</v>
      </c>
      <c r="B102" s="1">
        <v>17744</v>
      </c>
      <c r="C102" s="1">
        <v>3358</v>
      </c>
      <c r="D102">
        <v>156</v>
      </c>
      <c r="E102">
        <v>35</v>
      </c>
      <c r="F102" s="1">
        <v>21293</v>
      </c>
      <c r="G102" s="1">
        <v>35423</v>
      </c>
      <c r="H102" s="2">
        <v>0.60109999999999997</v>
      </c>
    </row>
    <row r="103" spans="1:8">
      <c r="A103" t="s">
        <v>101</v>
      </c>
      <c r="B103" s="1">
        <v>584866</v>
      </c>
      <c r="C103" s="1">
        <v>585451</v>
      </c>
      <c r="D103" s="1">
        <v>11057</v>
      </c>
      <c r="E103" s="1">
        <v>4104</v>
      </c>
      <c r="F103" s="1">
        <v>1185722</v>
      </c>
      <c r="G103" s="1">
        <v>2000011</v>
      </c>
      <c r="H103" s="2">
        <v>0.59279999999999999</v>
      </c>
    </row>
    <row r="104" spans="1:8">
      <c r="A104" t="s">
        <v>102</v>
      </c>
      <c r="B104" s="1">
        <v>17471</v>
      </c>
      <c r="C104" s="1">
        <v>8431</v>
      </c>
      <c r="D104">
        <v>158</v>
      </c>
      <c r="E104">
        <v>39</v>
      </c>
      <c r="F104" s="1">
        <v>26104</v>
      </c>
      <c r="G104" s="1">
        <v>41078</v>
      </c>
      <c r="H104" s="2">
        <v>0.63539999999999996</v>
      </c>
    </row>
    <row r="105" spans="1:8">
      <c r="A105" t="s">
        <v>103</v>
      </c>
      <c r="B105" s="1">
        <v>1700</v>
      </c>
      <c r="C105">
        <v>183</v>
      </c>
      <c r="D105">
        <v>20</v>
      </c>
      <c r="E105">
        <v>1</v>
      </c>
      <c r="F105" s="1">
        <v>1904</v>
      </c>
      <c r="G105" s="1">
        <v>2863</v>
      </c>
      <c r="H105" s="2">
        <v>0.66500000000000004</v>
      </c>
    </row>
    <row r="106" spans="1:8">
      <c r="A106" t="s">
        <v>104</v>
      </c>
      <c r="B106" s="1">
        <v>1422</v>
      </c>
      <c r="C106">
        <v>551</v>
      </c>
      <c r="D106">
        <v>25</v>
      </c>
      <c r="E106">
        <v>8</v>
      </c>
      <c r="F106" s="1">
        <v>2009</v>
      </c>
      <c r="G106" s="1">
        <v>3654</v>
      </c>
      <c r="H106" s="2">
        <v>0.54979999999999996</v>
      </c>
    </row>
    <row r="107" spans="1:8">
      <c r="A107" t="s">
        <v>105</v>
      </c>
      <c r="B107" s="1">
        <v>31577</v>
      </c>
      <c r="C107" s="1">
        <v>25448</v>
      </c>
      <c r="D107" s="1">
        <v>1447</v>
      </c>
      <c r="E107">
        <v>336</v>
      </c>
      <c r="F107" s="1">
        <v>58831</v>
      </c>
      <c r="G107" s="1">
        <v>103491</v>
      </c>
      <c r="H107" s="2">
        <v>0.56840000000000002</v>
      </c>
    </row>
    <row r="108" spans="1:8">
      <c r="A108" t="s">
        <v>106</v>
      </c>
      <c r="B108" s="1">
        <v>1298</v>
      </c>
      <c r="C108">
        <v>192</v>
      </c>
      <c r="D108">
        <v>19</v>
      </c>
      <c r="E108">
        <v>0</v>
      </c>
      <c r="F108" s="1">
        <v>1509</v>
      </c>
      <c r="G108" s="1">
        <v>2211</v>
      </c>
      <c r="H108" s="2">
        <v>0.68240000000000001</v>
      </c>
    </row>
    <row r="109" spans="1:8">
      <c r="A109" t="s">
        <v>107</v>
      </c>
      <c r="B109" s="1">
        <v>21202</v>
      </c>
      <c r="C109" s="1">
        <v>6094</v>
      </c>
      <c r="D109">
        <v>236</v>
      </c>
      <c r="E109">
        <v>50</v>
      </c>
      <c r="F109" s="1">
        <v>27584</v>
      </c>
      <c r="G109" s="1">
        <v>49298</v>
      </c>
      <c r="H109" s="2">
        <v>0.5595</v>
      </c>
    </row>
    <row r="110" spans="1:8">
      <c r="A110" t="s">
        <v>108</v>
      </c>
      <c r="B110" s="1">
        <v>39786</v>
      </c>
      <c r="C110" s="1">
        <v>97879</v>
      </c>
      <c r="D110">
        <v>887</v>
      </c>
      <c r="E110">
        <v>414</v>
      </c>
      <c r="F110" s="1">
        <v>138988</v>
      </c>
      <c r="G110" s="1">
        <v>304823</v>
      </c>
      <c r="H110" s="2">
        <v>0.45590000000000003</v>
      </c>
    </row>
    <row r="111" spans="1:8">
      <c r="A111" t="s">
        <v>109</v>
      </c>
      <c r="B111" s="1">
        <v>9128</v>
      </c>
      <c r="C111" s="1">
        <v>2745</v>
      </c>
      <c r="D111">
        <v>133</v>
      </c>
      <c r="E111">
        <v>26</v>
      </c>
      <c r="F111" s="1">
        <v>12034</v>
      </c>
      <c r="G111" s="1">
        <v>21985</v>
      </c>
      <c r="H111" s="2">
        <v>0.54730000000000001</v>
      </c>
    </row>
    <row r="112" spans="1:8">
      <c r="A112" t="s">
        <v>110</v>
      </c>
      <c r="B112" s="1">
        <v>5543</v>
      </c>
      <c r="C112" s="1">
        <v>1482</v>
      </c>
      <c r="D112">
        <v>77</v>
      </c>
      <c r="E112">
        <v>17</v>
      </c>
      <c r="F112" s="1">
        <v>7126</v>
      </c>
      <c r="G112" s="1">
        <v>13484</v>
      </c>
      <c r="H112" s="2">
        <v>0.52839999999999998</v>
      </c>
    </row>
    <row r="113" spans="1:8">
      <c r="A113" t="s">
        <v>111</v>
      </c>
      <c r="B113" s="1">
        <v>18341</v>
      </c>
      <c r="C113" s="1">
        <v>3829</v>
      </c>
      <c r="D113">
        <v>231</v>
      </c>
      <c r="E113">
        <v>44</v>
      </c>
      <c r="F113" s="1">
        <v>22450</v>
      </c>
      <c r="G113" s="1">
        <v>34955</v>
      </c>
      <c r="H113" s="2">
        <v>0.64219999999999999</v>
      </c>
    </row>
    <row r="114" spans="1:8">
      <c r="A114" t="s">
        <v>112</v>
      </c>
      <c r="B114" s="1">
        <v>9834</v>
      </c>
      <c r="C114" s="1">
        <v>2775</v>
      </c>
      <c r="D114">
        <v>111</v>
      </c>
      <c r="E114">
        <v>22</v>
      </c>
      <c r="F114" s="1">
        <v>12749</v>
      </c>
      <c r="G114" s="1">
        <v>21234</v>
      </c>
      <c r="H114" s="2">
        <v>0.60040000000000004</v>
      </c>
    </row>
    <row r="115" spans="1:8">
      <c r="A115" t="s">
        <v>113</v>
      </c>
      <c r="B115" s="1">
        <v>5839</v>
      </c>
      <c r="C115" s="1">
        <v>2235</v>
      </c>
      <c r="D115">
        <v>41</v>
      </c>
      <c r="E115">
        <v>14</v>
      </c>
      <c r="F115" s="1">
        <v>8142</v>
      </c>
      <c r="G115" s="1">
        <v>13291</v>
      </c>
      <c r="H115" s="2">
        <v>0.61250000000000004</v>
      </c>
    </row>
    <row r="116" spans="1:8">
      <c r="A116" t="s">
        <v>114</v>
      </c>
      <c r="B116" s="1">
        <v>4032</v>
      </c>
      <c r="C116" s="1">
        <v>1042</v>
      </c>
      <c r="D116">
        <v>55</v>
      </c>
      <c r="E116">
        <v>10</v>
      </c>
      <c r="F116" s="1">
        <v>5145</v>
      </c>
      <c r="G116" s="1">
        <v>16931</v>
      </c>
      <c r="H116" s="2">
        <v>0.30380000000000001</v>
      </c>
    </row>
    <row r="117" spans="1:8">
      <c r="A117" t="s">
        <v>115</v>
      </c>
      <c r="B117">
        <v>471</v>
      </c>
      <c r="C117">
        <v>379</v>
      </c>
      <c r="D117">
        <v>11</v>
      </c>
      <c r="E117">
        <v>0</v>
      </c>
      <c r="F117">
        <v>861</v>
      </c>
      <c r="G117" s="1">
        <v>1668</v>
      </c>
      <c r="H117" s="2">
        <v>0.5161</v>
      </c>
    </row>
    <row r="118" spans="1:8">
      <c r="A118" t="s">
        <v>116</v>
      </c>
      <c r="B118" s="1">
        <v>20976</v>
      </c>
      <c r="C118" s="1">
        <v>6658</v>
      </c>
      <c r="D118">
        <v>284</v>
      </c>
      <c r="E118">
        <v>66</v>
      </c>
      <c r="F118" s="1">
        <v>27993</v>
      </c>
      <c r="G118" s="1">
        <v>48792</v>
      </c>
      <c r="H118" s="2">
        <v>0.57369999999999999</v>
      </c>
    </row>
    <row r="119" spans="1:8">
      <c r="A119" t="s">
        <v>117</v>
      </c>
      <c r="B119" s="1">
        <v>6797</v>
      </c>
      <c r="C119" s="1">
        <v>1042</v>
      </c>
      <c r="D119">
        <v>63</v>
      </c>
      <c r="E119">
        <v>14</v>
      </c>
      <c r="F119" s="1">
        <v>7918</v>
      </c>
      <c r="G119" s="1">
        <v>13807</v>
      </c>
      <c r="H119" s="2">
        <v>0.57340000000000002</v>
      </c>
    </row>
    <row r="120" spans="1:8">
      <c r="A120" t="s">
        <v>118</v>
      </c>
      <c r="B120">
        <v>668</v>
      </c>
      <c r="C120">
        <v>112</v>
      </c>
      <c r="D120">
        <v>7</v>
      </c>
      <c r="E120">
        <v>1</v>
      </c>
      <c r="F120">
        <v>788</v>
      </c>
      <c r="G120" s="1">
        <v>1307</v>
      </c>
      <c r="H120" s="2">
        <v>0.60289999999999999</v>
      </c>
    </row>
    <row r="121" spans="1:8">
      <c r="A121" t="s">
        <v>119</v>
      </c>
      <c r="B121" s="1">
        <v>2580</v>
      </c>
      <c r="C121">
        <v>303</v>
      </c>
      <c r="D121">
        <v>19</v>
      </c>
      <c r="E121">
        <v>5</v>
      </c>
      <c r="F121" s="1">
        <v>2908</v>
      </c>
      <c r="G121" s="1">
        <v>4823</v>
      </c>
      <c r="H121" s="2">
        <v>0.60289999999999999</v>
      </c>
    </row>
    <row r="122" spans="1:8">
      <c r="A122" t="s">
        <v>120</v>
      </c>
      <c r="B122" s="1">
        <v>3903</v>
      </c>
      <c r="C122" s="1">
        <v>1068</v>
      </c>
      <c r="D122">
        <v>35</v>
      </c>
      <c r="E122">
        <v>12</v>
      </c>
      <c r="F122" s="1">
        <v>5018</v>
      </c>
      <c r="G122" s="1">
        <v>8832</v>
      </c>
      <c r="H122" s="2">
        <v>0.56810000000000005</v>
      </c>
    </row>
    <row r="123" spans="1:8">
      <c r="A123" t="s">
        <v>121</v>
      </c>
      <c r="B123" s="1">
        <v>9924</v>
      </c>
      <c r="C123" s="1">
        <v>3402</v>
      </c>
      <c r="D123">
        <v>114</v>
      </c>
      <c r="E123">
        <v>26</v>
      </c>
      <c r="F123" s="1">
        <v>13467</v>
      </c>
      <c r="G123" s="1">
        <v>22233</v>
      </c>
      <c r="H123" s="2">
        <v>0.60570000000000002</v>
      </c>
    </row>
    <row r="124" spans="1:8">
      <c r="A124" t="s">
        <v>122</v>
      </c>
      <c r="B124">
        <v>717</v>
      </c>
      <c r="C124">
        <v>440</v>
      </c>
      <c r="D124">
        <v>24</v>
      </c>
      <c r="E124">
        <v>7</v>
      </c>
      <c r="F124" s="1">
        <v>1190</v>
      </c>
      <c r="G124" s="1">
        <v>1569</v>
      </c>
      <c r="H124" s="2">
        <v>0.75839999999999996</v>
      </c>
    </row>
    <row r="125" spans="1:8">
      <c r="A125" t="s">
        <v>123</v>
      </c>
      <c r="B125" s="1">
        <v>43214</v>
      </c>
      <c r="C125" s="1">
        <v>44626</v>
      </c>
      <c r="D125">
        <v>590</v>
      </c>
      <c r="E125">
        <v>118</v>
      </c>
      <c r="F125" s="1">
        <v>88557</v>
      </c>
      <c r="G125" s="1">
        <v>147265</v>
      </c>
      <c r="H125" s="2">
        <v>0.60129999999999995</v>
      </c>
    </row>
    <row r="126" spans="1:8">
      <c r="A126" t="s">
        <v>124</v>
      </c>
      <c r="B126">
        <v>356</v>
      </c>
      <c r="C126" s="1">
        <v>1301</v>
      </c>
      <c r="D126">
        <v>7</v>
      </c>
      <c r="E126">
        <v>3</v>
      </c>
      <c r="F126" s="1">
        <v>1667</v>
      </c>
      <c r="G126" s="1">
        <v>3804</v>
      </c>
      <c r="H126" s="2">
        <v>0.43819999999999998</v>
      </c>
    </row>
    <row r="127" spans="1:8">
      <c r="A127" t="s">
        <v>125</v>
      </c>
      <c r="B127" s="1">
        <v>4595</v>
      </c>
      <c r="C127" s="1">
        <v>6492</v>
      </c>
      <c r="D127">
        <v>53</v>
      </c>
      <c r="E127">
        <v>23</v>
      </c>
      <c r="F127" s="1">
        <v>11163</v>
      </c>
      <c r="G127" s="1">
        <v>25562</v>
      </c>
      <c r="H127" s="2">
        <v>0.43669999999999998</v>
      </c>
    </row>
    <row r="128" spans="1:8">
      <c r="A128" t="s">
        <v>126</v>
      </c>
      <c r="B128" s="1">
        <v>37609</v>
      </c>
      <c r="C128" s="1">
        <v>10481</v>
      </c>
      <c r="D128">
        <v>529</v>
      </c>
      <c r="E128">
        <v>134</v>
      </c>
      <c r="F128" s="1">
        <v>48767</v>
      </c>
      <c r="G128" s="1">
        <v>81684</v>
      </c>
      <c r="H128" s="2">
        <v>0.59699999999999998</v>
      </c>
    </row>
    <row r="129" spans="1:8">
      <c r="A129" t="s">
        <v>127</v>
      </c>
      <c r="B129" s="1">
        <v>4258</v>
      </c>
      <c r="C129" s="1">
        <v>1225</v>
      </c>
      <c r="D129">
        <v>64</v>
      </c>
      <c r="E129">
        <v>15</v>
      </c>
      <c r="F129" s="1">
        <v>5562</v>
      </c>
      <c r="G129" s="1">
        <v>9979</v>
      </c>
      <c r="H129" s="2">
        <v>0.55730000000000002</v>
      </c>
    </row>
    <row r="130" spans="1:8">
      <c r="A130" t="s">
        <v>128</v>
      </c>
      <c r="B130" s="1">
        <v>2823</v>
      </c>
      <c r="C130" s="1">
        <v>1324</v>
      </c>
      <c r="D130">
        <v>31</v>
      </c>
      <c r="E130">
        <v>2</v>
      </c>
      <c r="F130" s="1">
        <v>4185</v>
      </c>
      <c r="G130" s="1">
        <v>7831</v>
      </c>
      <c r="H130" s="2">
        <v>0.53439999999999999</v>
      </c>
    </row>
    <row r="131" spans="1:8">
      <c r="A131" t="s">
        <v>129</v>
      </c>
      <c r="B131" s="1">
        <v>24804</v>
      </c>
      <c r="C131" s="1">
        <v>9451</v>
      </c>
      <c r="D131">
        <v>278</v>
      </c>
      <c r="E131">
        <v>71</v>
      </c>
      <c r="F131" s="1">
        <v>34604</v>
      </c>
      <c r="G131" s="1">
        <v>59604</v>
      </c>
      <c r="H131" s="2">
        <v>0.58050000000000002</v>
      </c>
    </row>
    <row r="132" spans="1:8">
      <c r="A132" t="s">
        <v>130</v>
      </c>
      <c r="B132" s="1">
        <v>14467</v>
      </c>
      <c r="C132" s="1">
        <v>3035</v>
      </c>
      <c r="D132">
        <v>185</v>
      </c>
      <c r="E132">
        <v>42</v>
      </c>
      <c r="F132" s="1">
        <v>17730</v>
      </c>
      <c r="G132" s="1">
        <v>25711</v>
      </c>
      <c r="H132" s="2">
        <v>0.6895</v>
      </c>
    </row>
    <row r="133" spans="1:8">
      <c r="A133" t="s">
        <v>131</v>
      </c>
      <c r="B133">
        <v>83</v>
      </c>
      <c r="C133">
        <v>82</v>
      </c>
      <c r="D133">
        <v>1</v>
      </c>
      <c r="E133">
        <v>0</v>
      </c>
      <c r="F133">
        <v>166</v>
      </c>
      <c r="G133">
        <v>361</v>
      </c>
      <c r="H133" s="2">
        <v>0.45979999999999999</v>
      </c>
    </row>
    <row r="134" spans="1:8">
      <c r="A134" t="s">
        <v>132</v>
      </c>
      <c r="B134">
        <v>334</v>
      </c>
      <c r="C134">
        <v>66</v>
      </c>
      <c r="D134">
        <v>3</v>
      </c>
      <c r="E134">
        <v>1</v>
      </c>
      <c r="F134">
        <v>404</v>
      </c>
      <c r="G134">
        <v>626</v>
      </c>
      <c r="H134" s="2">
        <v>0.64529999999999998</v>
      </c>
    </row>
    <row r="135" spans="1:8">
      <c r="A135" t="s">
        <v>133</v>
      </c>
      <c r="B135" s="1">
        <v>17225</v>
      </c>
      <c r="C135" s="1">
        <v>4325</v>
      </c>
      <c r="D135">
        <v>218</v>
      </c>
      <c r="E135">
        <v>43</v>
      </c>
      <c r="F135" s="1">
        <v>21816</v>
      </c>
      <c r="G135" s="1">
        <v>32854</v>
      </c>
      <c r="H135" s="2">
        <v>0.66400000000000003</v>
      </c>
    </row>
    <row r="136" spans="1:8">
      <c r="A136" t="s">
        <v>134</v>
      </c>
      <c r="B136" s="1">
        <v>1667</v>
      </c>
      <c r="C136">
        <v>217</v>
      </c>
      <c r="D136">
        <v>6</v>
      </c>
      <c r="E136">
        <v>1</v>
      </c>
      <c r="F136" s="1">
        <v>1891</v>
      </c>
      <c r="G136" s="1">
        <v>2947</v>
      </c>
      <c r="H136" s="2">
        <v>0.64159999999999995</v>
      </c>
    </row>
    <row r="137" spans="1:8">
      <c r="A137" t="s">
        <v>135</v>
      </c>
      <c r="B137">
        <v>139</v>
      </c>
      <c r="C137">
        <v>5</v>
      </c>
      <c r="D137">
        <v>1</v>
      </c>
      <c r="E137">
        <v>0</v>
      </c>
      <c r="F137">
        <v>145</v>
      </c>
      <c r="G137">
        <v>186</v>
      </c>
      <c r="H137" s="2">
        <v>0.77949999999999997</v>
      </c>
    </row>
    <row r="138" spans="1:8">
      <c r="A138" t="s">
        <v>136</v>
      </c>
      <c r="B138">
        <v>880</v>
      </c>
      <c r="C138">
        <v>522</v>
      </c>
      <c r="D138">
        <v>14</v>
      </c>
      <c r="E138">
        <v>9</v>
      </c>
      <c r="F138" s="1">
        <v>1425</v>
      </c>
      <c r="G138" s="1">
        <v>2371</v>
      </c>
      <c r="H138" s="2">
        <v>0.60099999999999998</v>
      </c>
    </row>
    <row r="139" spans="1:8">
      <c r="A139" t="s">
        <v>137</v>
      </c>
      <c r="B139" s="1">
        <v>4056</v>
      </c>
      <c r="C139" s="1">
        <v>4752</v>
      </c>
      <c r="D139">
        <v>73</v>
      </c>
      <c r="E139">
        <v>21</v>
      </c>
      <c r="F139" s="1">
        <v>8902</v>
      </c>
      <c r="G139" s="1">
        <v>17692</v>
      </c>
      <c r="H139" s="2">
        <v>0.50309999999999999</v>
      </c>
    </row>
    <row r="140" spans="1:8">
      <c r="A140" t="s">
        <v>138</v>
      </c>
      <c r="B140" s="1">
        <v>1160</v>
      </c>
      <c r="C140">
        <v>332</v>
      </c>
      <c r="D140">
        <v>17</v>
      </c>
      <c r="E140">
        <v>1</v>
      </c>
      <c r="F140" s="1">
        <v>1510</v>
      </c>
      <c r="G140" s="1">
        <v>2307</v>
      </c>
      <c r="H140" s="2">
        <v>0.65449999999999997</v>
      </c>
    </row>
    <row r="141" spans="1:8">
      <c r="A141" t="s">
        <v>139</v>
      </c>
      <c r="B141" s="1">
        <v>12814</v>
      </c>
      <c r="C141" s="1">
        <v>4173</v>
      </c>
      <c r="D141">
        <v>149</v>
      </c>
      <c r="E141">
        <v>37</v>
      </c>
      <c r="F141" s="1">
        <v>17177</v>
      </c>
      <c r="G141" s="1">
        <v>28901</v>
      </c>
      <c r="H141" s="2">
        <v>0.59430000000000005</v>
      </c>
    </row>
    <row r="142" spans="1:8">
      <c r="A142" t="s">
        <v>140</v>
      </c>
      <c r="B142" s="1">
        <v>3056</v>
      </c>
      <c r="C142">
        <v>998</v>
      </c>
      <c r="D142">
        <v>30</v>
      </c>
      <c r="E142">
        <v>5</v>
      </c>
      <c r="F142" s="1">
        <v>4089</v>
      </c>
      <c r="G142" s="1">
        <v>8447</v>
      </c>
      <c r="H142" s="2">
        <v>0.48399999999999999</v>
      </c>
    </row>
    <row r="143" spans="1:8">
      <c r="A143" t="s">
        <v>141</v>
      </c>
      <c r="B143" s="1">
        <v>5583</v>
      </c>
      <c r="C143" s="1">
        <v>1457</v>
      </c>
      <c r="D143">
        <v>84</v>
      </c>
      <c r="E143">
        <v>14</v>
      </c>
      <c r="F143" s="1">
        <v>7142</v>
      </c>
      <c r="G143" s="1">
        <v>12815</v>
      </c>
      <c r="H143" s="2">
        <v>0.55730000000000002</v>
      </c>
    </row>
    <row r="144" spans="1:8">
      <c r="A144" t="s">
        <v>142</v>
      </c>
      <c r="B144">
        <v>669</v>
      </c>
      <c r="C144">
        <v>965</v>
      </c>
      <c r="D144">
        <v>9</v>
      </c>
      <c r="E144">
        <v>3</v>
      </c>
      <c r="F144" s="1">
        <v>1646</v>
      </c>
      <c r="G144" s="1">
        <v>4002</v>
      </c>
      <c r="H144" s="2">
        <v>0.41120000000000001</v>
      </c>
    </row>
    <row r="145" spans="1:8">
      <c r="A145" t="s">
        <v>143</v>
      </c>
      <c r="B145" s="1">
        <v>6788</v>
      </c>
      <c r="C145" s="1">
        <v>1427</v>
      </c>
      <c r="D145">
        <v>49</v>
      </c>
      <c r="E145">
        <v>15</v>
      </c>
      <c r="F145" s="1">
        <v>8283</v>
      </c>
      <c r="G145" s="1">
        <v>13112</v>
      </c>
      <c r="H145" s="2">
        <v>0.63170000000000004</v>
      </c>
    </row>
    <row r="146" spans="1:8">
      <c r="A146" t="s">
        <v>144</v>
      </c>
      <c r="B146" s="1">
        <v>4504</v>
      </c>
      <c r="C146" s="1">
        <v>1630</v>
      </c>
      <c r="D146">
        <v>65</v>
      </c>
      <c r="E146">
        <v>12</v>
      </c>
      <c r="F146" s="1">
        <v>6216</v>
      </c>
      <c r="G146" s="1">
        <v>9681</v>
      </c>
      <c r="H146" s="2">
        <v>0.64200000000000002</v>
      </c>
    </row>
    <row r="147" spans="1:8">
      <c r="A147" t="s">
        <v>145</v>
      </c>
      <c r="B147" s="1">
        <v>5812</v>
      </c>
      <c r="C147" s="1">
        <v>1061</v>
      </c>
      <c r="D147">
        <v>53</v>
      </c>
      <c r="E147">
        <v>15</v>
      </c>
      <c r="F147" s="1">
        <v>6942</v>
      </c>
      <c r="G147" s="1">
        <v>10884</v>
      </c>
      <c r="H147" s="2">
        <v>0.63780000000000003</v>
      </c>
    </row>
    <row r="148" spans="1:8">
      <c r="A148" t="s">
        <v>146</v>
      </c>
      <c r="B148" s="1">
        <v>17304</v>
      </c>
      <c r="C148" s="1">
        <v>5196</v>
      </c>
      <c r="D148">
        <v>170</v>
      </c>
      <c r="E148">
        <v>41</v>
      </c>
      <c r="F148" s="1">
        <v>22711</v>
      </c>
      <c r="G148" s="1">
        <v>43198</v>
      </c>
      <c r="H148" s="2">
        <v>0.52569999999999995</v>
      </c>
    </row>
    <row r="149" spans="1:8">
      <c r="A149" t="s">
        <v>147</v>
      </c>
      <c r="B149" s="1">
        <v>5288</v>
      </c>
      <c r="C149" s="1">
        <v>2208</v>
      </c>
      <c r="D149">
        <v>50</v>
      </c>
      <c r="E149">
        <v>17</v>
      </c>
      <c r="F149" s="1">
        <v>7563</v>
      </c>
      <c r="G149" s="1">
        <v>13501</v>
      </c>
      <c r="H149" s="2">
        <v>0.56010000000000004</v>
      </c>
    </row>
    <row r="150" spans="1:8">
      <c r="A150" t="s">
        <v>148</v>
      </c>
      <c r="B150" s="1">
        <v>1044</v>
      </c>
      <c r="C150">
        <v>119</v>
      </c>
      <c r="D150">
        <v>4</v>
      </c>
      <c r="E150">
        <v>1</v>
      </c>
      <c r="F150" s="1">
        <v>1168</v>
      </c>
      <c r="G150" s="1">
        <v>1926</v>
      </c>
      <c r="H150" s="2">
        <v>0.60640000000000005</v>
      </c>
    </row>
    <row r="151" spans="1:8">
      <c r="A151" t="s">
        <v>149</v>
      </c>
      <c r="B151" s="1">
        <v>3153</v>
      </c>
      <c r="C151">
        <v>915</v>
      </c>
      <c r="D151">
        <v>30</v>
      </c>
      <c r="E151">
        <v>10</v>
      </c>
      <c r="F151" s="1">
        <v>4108</v>
      </c>
      <c r="G151" s="1">
        <v>7162</v>
      </c>
      <c r="H151" s="2">
        <v>0.57350000000000001</v>
      </c>
    </row>
    <row r="152" spans="1:8">
      <c r="A152" t="s">
        <v>150</v>
      </c>
      <c r="B152" s="1">
        <v>7560</v>
      </c>
      <c r="C152" s="1">
        <v>1818</v>
      </c>
      <c r="D152">
        <v>99</v>
      </c>
      <c r="E152">
        <v>25</v>
      </c>
      <c r="F152" s="1">
        <v>9502</v>
      </c>
      <c r="G152" s="1">
        <v>14270</v>
      </c>
      <c r="H152" s="2">
        <v>0.66579999999999995</v>
      </c>
    </row>
    <row r="153" spans="1:8">
      <c r="A153" t="s">
        <v>151</v>
      </c>
      <c r="B153">
        <v>54</v>
      </c>
      <c r="C153">
        <v>9</v>
      </c>
      <c r="D153">
        <v>1</v>
      </c>
      <c r="E153">
        <v>0</v>
      </c>
      <c r="F153">
        <v>64</v>
      </c>
      <c r="G153">
        <v>123</v>
      </c>
      <c r="H153" s="2">
        <v>0.52029999999999998</v>
      </c>
    </row>
    <row r="154" spans="1:8">
      <c r="A154" t="s">
        <v>152</v>
      </c>
      <c r="B154" s="1">
        <v>63133</v>
      </c>
      <c r="C154" s="1">
        <v>26088</v>
      </c>
      <c r="D154" s="1">
        <v>1135</v>
      </c>
      <c r="E154">
        <v>259</v>
      </c>
      <c r="F154" s="1">
        <v>90652</v>
      </c>
      <c r="G154" s="1">
        <v>155708</v>
      </c>
      <c r="H154" s="2">
        <v>0.58209999999999995</v>
      </c>
    </row>
    <row r="155" spans="1:8">
      <c r="A155" t="s">
        <v>153</v>
      </c>
      <c r="B155" s="1">
        <v>1435</v>
      </c>
      <c r="C155">
        <v>506</v>
      </c>
      <c r="D155">
        <v>9</v>
      </c>
      <c r="E155">
        <v>3</v>
      </c>
      <c r="F155" s="1">
        <v>1955</v>
      </c>
      <c r="G155" s="1">
        <v>3874</v>
      </c>
      <c r="H155" s="2">
        <v>0.50460000000000005</v>
      </c>
    </row>
    <row r="156" spans="1:8">
      <c r="A156" t="s">
        <v>154</v>
      </c>
      <c r="B156" s="1">
        <v>3028</v>
      </c>
      <c r="C156">
        <v>964</v>
      </c>
      <c r="D156">
        <v>28</v>
      </c>
      <c r="E156">
        <v>5</v>
      </c>
      <c r="F156" s="1">
        <v>4025</v>
      </c>
      <c r="G156" s="1">
        <v>6637</v>
      </c>
      <c r="H156" s="2">
        <v>0.60640000000000005</v>
      </c>
    </row>
    <row r="157" spans="1:8">
      <c r="A157" t="s">
        <v>155</v>
      </c>
      <c r="B157" s="1">
        <v>2730</v>
      </c>
      <c r="C157" s="1">
        <v>1487</v>
      </c>
      <c r="D157">
        <v>36</v>
      </c>
      <c r="E157">
        <v>18</v>
      </c>
      <c r="F157" s="1">
        <v>4271</v>
      </c>
      <c r="G157" s="1">
        <v>7206</v>
      </c>
      <c r="H157" s="2">
        <v>0.5927</v>
      </c>
    </row>
    <row r="158" spans="1:8">
      <c r="A158" t="s">
        <v>156</v>
      </c>
      <c r="B158" s="1">
        <v>1338</v>
      </c>
      <c r="C158">
        <v>247</v>
      </c>
      <c r="D158">
        <v>8</v>
      </c>
      <c r="E158">
        <v>0</v>
      </c>
      <c r="F158" s="1">
        <v>1593</v>
      </c>
      <c r="G158" s="1">
        <v>3003</v>
      </c>
      <c r="H158" s="2">
        <v>0.53039999999999998</v>
      </c>
    </row>
    <row r="159" spans="1:8">
      <c r="A159" t="s">
        <v>157</v>
      </c>
      <c r="B159" s="1">
        <v>1562</v>
      </c>
      <c r="C159">
        <v>380</v>
      </c>
      <c r="D159">
        <v>22</v>
      </c>
      <c r="E159">
        <v>1</v>
      </c>
      <c r="F159" s="1">
        <v>1965</v>
      </c>
      <c r="G159" s="1">
        <v>2893</v>
      </c>
      <c r="H159" s="2">
        <v>0.67920000000000003</v>
      </c>
    </row>
    <row r="160" spans="1:8">
      <c r="A160" t="s">
        <v>158</v>
      </c>
      <c r="B160" s="1">
        <v>8026</v>
      </c>
      <c r="C160" s="1">
        <v>3972</v>
      </c>
      <c r="D160">
        <v>96</v>
      </c>
      <c r="E160">
        <v>16</v>
      </c>
      <c r="F160" s="1">
        <v>12110</v>
      </c>
      <c r="G160" s="1">
        <v>21387</v>
      </c>
      <c r="H160" s="2">
        <v>0.56620000000000004</v>
      </c>
    </row>
    <row r="161" spans="1:8">
      <c r="A161" t="s">
        <v>159</v>
      </c>
      <c r="B161" s="1">
        <v>2171</v>
      </c>
      <c r="C161" s="1">
        <v>8302</v>
      </c>
      <c r="D161">
        <v>57</v>
      </c>
      <c r="E161">
        <v>32</v>
      </c>
      <c r="F161" s="1">
        <v>10562</v>
      </c>
      <c r="G161" s="1">
        <v>27910</v>
      </c>
      <c r="H161" s="2">
        <v>0.37840000000000001</v>
      </c>
    </row>
    <row r="162" spans="1:8">
      <c r="A162" t="s">
        <v>160</v>
      </c>
      <c r="B162" s="1">
        <v>2419</v>
      </c>
      <c r="C162">
        <v>537</v>
      </c>
      <c r="D162">
        <v>32</v>
      </c>
      <c r="E162">
        <v>5</v>
      </c>
      <c r="F162" s="1">
        <v>2993</v>
      </c>
      <c r="G162" s="1">
        <v>5201</v>
      </c>
      <c r="H162" s="2">
        <v>0.57540000000000002</v>
      </c>
    </row>
    <row r="163" spans="1:8">
      <c r="A163" t="s">
        <v>161</v>
      </c>
      <c r="B163" s="1">
        <v>47885</v>
      </c>
      <c r="C163" s="1">
        <v>25688</v>
      </c>
      <c r="D163">
        <v>740</v>
      </c>
      <c r="E163">
        <v>180</v>
      </c>
      <c r="F163" s="1">
        <v>74513</v>
      </c>
      <c r="G163" s="1">
        <v>128544</v>
      </c>
      <c r="H163" s="2">
        <v>0.5796</v>
      </c>
    </row>
    <row r="164" spans="1:8">
      <c r="A164" t="s">
        <v>162</v>
      </c>
      <c r="B164">
        <v>436</v>
      </c>
      <c r="C164">
        <v>67</v>
      </c>
      <c r="D164">
        <v>5</v>
      </c>
      <c r="E164">
        <v>0</v>
      </c>
      <c r="F164">
        <v>508</v>
      </c>
      <c r="G164">
        <v>734</v>
      </c>
      <c r="H164" s="2">
        <v>0.69199999999999995</v>
      </c>
    </row>
    <row r="165" spans="1:8">
      <c r="A165" t="s">
        <v>163</v>
      </c>
      <c r="B165" s="1">
        <v>11016</v>
      </c>
      <c r="C165" s="1">
        <v>4760</v>
      </c>
      <c r="D165">
        <v>134</v>
      </c>
      <c r="E165">
        <v>38</v>
      </c>
      <c r="F165" s="1">
        <v>15960</v>
      </c>
      <c r="G165" s="1">
        <v>27315</v>
      </c>
      <c r="H165" s="2">
        <v>0.58420000000000005</v>
      </c>
    </row>
    <row r="166" spans="1:8">
      <c r="A166" t="s">
        <v>164</v>
      </c>
      <c r="B166">
        <v>663</v>
      </c>
      <c r="C166">
        <v>170</v>
      </c>
      <c r="D166">
        <v>11</v>
      </c>
      <c r="E166">
        <v>2</v>
      </c>
      <c r="F166">
        <v>846</v>
      </c>
      <c r="G166" s="1">
        <v>1638</v>
      </c>
      <c r="H166" s="2">
        <v>0.51639999999999997</v>
      </c>
    </row>
    <row r="167" spans="1:8">
      <c r="A167" t="s">
        <v>165</v>
      </c>
      <c r="B167" s="1">
        <v>35452</v>
      </c>
      <c r="C167" s="1">
        <v>8223</v>
      </c>
      <c r="D167">
        <v>518</v>
      </c>
      <c r="E167">
        <v>84</v>
      </c>
      <c r="F167" s="1">
        <v>44277</v>
      </c>
      <c r="G167" s="1">
        <v>73644</v>
      </c>
      <c r="H167" s="2">
        <v>0.60119999999999996</v>
      </c>
    </row>
    <row r="168" spans="1:8">
      <c r="A168" t="s">
        <v>166</v>
      </c>
      <c r="B168" s="1">
        <v>5478</v>
      </c>
      <c r="C168" s="1">
        <v>2632</v>
      </c>
      <c r="D168">
        <v>80</v>
      </c>
      <c r="E168">
        <v>30</v>
      </c>
      <c r="F168" s="1">
        <v>8222</v>
      </c>
      <c r="G168" s="1">
        <v>14517</v>
      </c>
      <c r="H168" s="2">
        <v>0.56630000000000003</v>
      </c>
    </row>
    <row r="169" spans="1:8">
      <c r="A169" t="s">
        <v>167</v>
      </c>
      <c r="B169" s="1">
        <v>1882</v>
      </c>
      <c r="C169">
        <v>279</v>
      </c>
      <c r="D169">
        <v>33</v>
      </c>
      <c r="E169">
        <v>3</v>
      </c>
      <c r="F169" s="1">
        <v>2201</v>
      </c>
      <c r="G169" s="1">
        <v>3434</v>
      </c>
      <c r="H169" s="2">
        <v>0.64090000000000003</v>
      </c>
    </row>
    <row r="170" spans="1:8">
      <c r="A170" t="s">
        <v>168</v>
      </c>
      <c r="B170" s="1">
        <v>1754</v>
      </c>
      <c r="C170">
        <v>536</v>
      </c>
      <c r="D170">
        <v>18</v>
      </c>
      <c r="E170">
        <v>4</v>
      </c>
      <c r="F170" s="1">
        <v>2312</v>
      </c>
      <c r="G170" s="1">
        <v>4583</v>
      </c>
      <c r="H170" s="2">
        <v>0.50439999999999996</v>
      </c>
    </row>
    <row r="171" spans="1:8">
      <c r="A171" t="s">
        <v>169</v>
      </c>
      <c r="B171" s="1">
        <v>6539</v>
      </c>
      <c r="C171" s="1">
        <v>1116</v>
      </c>
      <c r="D171">
        <v>79</v>
      </c>
      <c r="E171">
        <v>3</v>
      </c>
      <c r="F171" s="1">
        <v>7741</v>
      </c>
      <c r="G171" s="1">
        <v>12876</v>
      </c>
      <c r="H171" s="2">
        <v>0.60109999999999997</v>
      </c>
    </row>
    <row r="172" spans="1:8">
      <c r="A172" t="s">
        <v>170</v>
      </c>
      <c r="B172" s="1">
        <v>137822</v>
      </c>
      <c r="C172" s="1">
        <v>32852</v>
      </c>
      <c r="D172" s="1">
        <v>1715</v>
      </c>
      <c r="E172">
        <v>431</v>
      </c>
      <c r="F172" s="1">
        <v>172894</v>
      </c>
      <c r="G172" s="1">
        <v>264980</v>
      </c>
      <c r="H172" s="2">
        <v>0.65239999999999998</v>
      </c>
    </row>
    <row r="173" spans="1:8">
      <c r="A173" t="s">
        <v>171</v>
      </c>
      <c r="B173" s="1">
        <v>3967</v>
      </c>
      <c r="C173">
        <v>963</v>
      </c>
      <c r="D173">
        <v>45</v>
      </c>
      <c r="E173">
        <v>8</v>
      </c>
      <c r="F173" s="1">
        <v>4983</v>
      </c>
      <c r="G173" s="1">
        <v>9424</v>
      </c>
      <c r="H173" s="2">
        <v>0.52869999999999995</v>
      </c>
    </row>
    <row r="174" spans="1:8">
      <c r="A174" t="s">
        <v>172</v>
      </c>
      <c r="B174" s="1">
        <v>3226</v>
      </c>
      <c r="C174" s="1">
        <v>1856</v>
      </c>
      <c r="D174">
        <v>41</v>
      </c>
      <c r="E174">
        <v>6</v>
      </c>
      <c r="F174" s="1">
        <v>5131</v>
      </c>
      <c r="G174" s="1">
        <v>8411</v>
      </c>
      <c r="H174" s="2">
        <v>0.61</v>
      </c>
    </row>
    <row r="175" spans="1:8">
      <c r="A175" t="s">
        <v>173</v>
      </c>
      <c r="B175">
        <v>538</v>
      </c>
      <c r="C175">
        <v>55</v>
      </c>
      <c r="D175">
        <v>5</v>
      </c>
      <c r="E175">
        <v>1</v>
      </c>
      <c r="F175">
        <v>600</v>
      </c>
      <c r="G175">
        <v>821</v>
      </c>
      <c r="H175" s="2">
        <v>0.73080000000000001</v>
      </c>
    </row>
    <row r="176" spans="1:8">
      <c r="A176" t="s">
        <v>174</v>
      </c>
      <c r="B176" s="1">
        <v>13910</v>
      </c>
      <c r="C176" s="1">
        <v>6441</v>
      </c>
      <c r="D176">
        <v>200</v>
      </c>
      <c r="E176">
        <v>50</v>
      </c>
      <c r="F176" s="1">
        <v>20613</v>
      </c>
      <c r="G176" s="1">
        <v>31129</v>
      </c>
      <c r="H176" s="2">
        <v>0.66210000000000002</v>
      </c>
    </row>
    <row r="177" spans="1:8">
      <c r="A177" t="s">
        <v>175</v>
      </c>
      <c r="B177" s="1">
        <v>10838</v>
      </c>
      <c r="C177" s="1">
        <v>4348</v>
      </c>
      <c r="D177">
        <v>104</v>
      </c>
      <c r="E177">
        <v>26</v>
      </c>
      <c r="F177" s="1">
        <v>15317</v>
      </c>
      <c r="G177" s="1">
        <v>27362</v>
      </c>
      <c r="H177" s="2">
        <v>0.55969999999999998</v>
      </c>
    </row>
    <row r="178" spans="1:8">
      <c r="A178" t="s">
        <v>176</v>
      </c>
      <c r="B178" s="1">
        <v>4399</v>
      </c>
      <c r="C178" s="1">
        <v>1721</v>
      </c>
      <c r="D178">
        <v>50</v>
      </c>
      <c r="E178">
        <v>18</v>
      </c>
      <c r="F178" s="1">
        <v>6210</v>
      </c>
      <c r="G178" s="1">
        <v>9035</v>
      </c>
      <c r="H178" s="2">
        <v>0.68730000000000002</v>
      </c>
    </row>
    <row r="179" spans="1:8">
      <c r="A179" t="s">
        <v>177</v>
      </c>
      <c r="B179" s="1">
        <v>3277</v>
      </c>
      <c r="C179" s="1">
        <v>1216</v>
      </c>
      <c r="D179">
        <v>63</v>
      </c>
      <c r="E179">
        <v>11</v>
      </c>
      <c r="F179" s="1">
        <v>4570</v>
      </c>
      <c r="G179" s="1">
        <v>8488</v>
      </c>
      <c r="H179" s="2">
        <v>0.53839999999999999</v>
      </c>
    </row>
    <row r="180" spans="1:8">
      <c r="A180" t="s">
        <v>178</v>
      </c>
      <c r="B180" s="1">
        <v>48779</v>
      </c>
      <c r="C180" s="1">
        <v>45666</v>
      </c>
      <c r="D180" s="1">
        <v>1006</v>
      </c>
      <c r="E180">
        <v>330</v>
      </c>
      <c r="F180" s="1">
        <v>95806</v>
      </c>
      <c r="G180" s="1">
        <v>191960</v>
      </c>
      <c r="H180" s="2">
        <v>0.499</v>
      </c>
    </row>
    <row r="181" spans="1:8">
      <c r="A181" t="s">
        <v>179</v>
      </c>
      <c r="B181" s="1">
        <v>2718</v>
      </c>
      <c r="C181">
        <v>253</v>
      </c>
      <c r="D181">
        <v>15</v>
      </c>
      <c r="E181">
        <v>4</v>
      </c>
      <c r="F181" s="1">
        <v>2992</v>
      </c>
      <c r="G181" s="1">
        <v>5127</v>
      </c>
      <c r="H181" s="2">
        <v>0.58350000000000002</v>
      </c>
    </row>
    <row r="182" spans="1:8">
      <c r="A182" t="s">
        <v>180</v>
      </c>
      <c r="B182">
        <v>786</v>
      </c>
      <c r="C182">
        <v>71</v>
      </c>
      <c r="D182">
        <v>8</v>
      </c>
      <c r="E182">
        <v>0</v>
      </c>
      <c r="F182">
        <v>865</v>
      </c>
      <c r="G182" s="1">
        <v>1378</v>
      </c>
      <c r="H182" s="2">
        <v>0.62770000000000004</v>
      </c>
    </row>
    <row r="183" spans="1:8">
      <c r="A183" t="s">
        <v>181</v>
      </c>
      <c r="B183" s="1">
        <v>23361</v>
      </c>
      <c r="C183" s="1">
        <v>6797</v>
      </c>
      <c r="D183">
        <v>280</v>
      </c>
      <c r="E183">
        <v>64</v>
      </c>
      <c r="F183" s="1">
        <v>30510</v>
      </c>
      <c r="G183" s="1">
        <v>50323</v>
      </c>
      <c r="H183" s="2">
        <v>0.60619999999999996</v>
      </c>
    </row>
    <row r="184" spans="1:8">
      <c r="A184" t="s">
        <v>182</v>
      </c>
      <c r="B184" s="1">
        <v>7392</v>
      </c>
      <c r="C184" s="1">
        <v>1810</v>
      </c>
      <c r="D184">
        <v>106</v>
      </c>
      <c r="E184">
        <v>27</v>
      </c>
      <c r="F184" s="1">
        <v>9335</v>
      </c>
      <c r="G184" s="1">
        <v>17255</v>
      </c>
      <c r="H184" s="2">
        <v>0.54100000000000004</v>
      </c>
    </row>
    <row r="185" spans="1:8">
      <c r="A185" t="s">
        <v>183</v>
      </c>
      <c r="B185" s="1">
        <v>7941</v>
      </c>
      <c r="C185" s="1">
        <v>2211</v>
      </c>
      <c r="D185">
        <v>67</v>
      </c>
      <c r="E185">
        <v>2</v>
      </c>
      <c r="F185" s="1">
        <v>10221</v>
      </c>
      <c r="G185" s="1">
        <v>15888</v>
      </c>
      <c r="H185" s="2">
        <v>0.64329999999999998</v>
      </c>
    </row>
    <row r="186" spans="1:8">
      <c r="A186" t="s">
        <v>184</v>
      </c>
      <c r="B186" s="1">
        <v>38980</v>
      </c>
      <c r="C186" s="1">
        <v>7804</v>
      </c>
      <c r="D186">
        <v>463</v>
      </c>
      <c r="E186">
        <v>99</v>
      </c>
      <c r="F186" s="1">
        <v>47373</v>
      </c>
      <c r="G186" s="1">
        <v>75933</v>
      </c>
      <c r="H186" s="2">
        <v>0.62380000000000002</v>
      </c>
    </row>
    <row r="187" spans="1:8">
      <c r="A187" t="s">
        <v>185</v>
      </c>
      <c r="B187" s="1">
        <v>2005</v>
      </c>
      <c r="C187">
        <v>528</v>
      </c>
      <c r="D187">
        <v>9</v>
      </c>
      <c r="E187">
        <v>3</v>
      </c>
      <c r="F187" s="1">
        <v>2547</v>
      </c>
      <c r="G187" s="1">
        <v>4483</v>
      </c>
      <c r="H187" s="2">
        <v>0.56810000000000005</v>
      </c>
    </row>
    <row r="188" spans="1:8">
      <c r="A188" t="s">
        <v>186</v>
      </c>
      <c r="B188" s="1">
        <v>2512</v>
      </c>
      <c r="C188" s="1">
        <v>1591</v>
      </c>
      <c r="D188">
        <v>36</v>
      </c>
      <c r="E188">
        <v>8</v>
      </c>
      <c r="F188" s="1">
        <v>4150</v>
      </c>
      <c r="G188" s="1">
        <v>8058</v>
      </c>
      <c r="H188" s="2">
        <v>0.51500000000000001</v>
      </c>
    </row>
    <row r="189" spans="1:8">
      <c r="A189" t="s">
        <v>187</v>
      </c>
      <c r="B189" s="1">
        <v>14019</v>
      </c>
      <c r="C189" s="1">
        <v>4836</v>
      </c>
      <c r="D189">
        <v>152</v>
      </c>
      <c r="E189">
        <v>51</v>
      </c>
      <c r="F189" s="1">
        <v>19059</v>
      </c>
      <c r="G189" s="1">
        <v>37397</v>
      </c>
      <c r="H189" s="2">
        <v>0.50960000000000005</v>
      </c>
    </row>
    <row r="190" spans="1:8">
      <c r="A190" t="s">
        <v>188</v>
      </c>
      <c r="B190" s="1">
        <v>18905</v>
      </c>
      <c r="C190" s="1">
        <v>7114</v>
      </c>
      <c r="D190">
        <v>327</v>
      </c>
      <c r="E190">
        <v>72</v>
      </c>
      <c r="F190" s="1">
        <v>26425</v>
      </c>
      <c r="G190" s="1">
        <v>52296</v>
      </c>
      <c r="H190" s="2">
        <v>0.50519999999999998</v>
      </c>
    </row>
    <row r="191" spans="1:8">
      <c r="A191" t="s">
        <v>189</v>
      </c>
      <c r="B191">
        <v>504</v>
      </c>
      <c r="C191" s="1">
        <v>1273</v>
      </c>
      <c r="D191">
        <v>19</v>
      </c>
      <c r="E191">
        <v>12</v>
      </c>
      <c r="F191" s="1">
        <v>1808</v>
      </c>
      <c r="G191" s="1">
        <v>5200</v>
      </c>
      <c r="H191" s="2">
        <v>0.34760000000000002</v>
      </c>
    </row>
    <row r="192" spans="1:8">
      <c r="A192" t="s">
        <v>190</v>
      </c>
      <c r="B192" s="1">
        <v>3265</v>
      </c>
      <c r="C192">
        <v>754</v>
      </c>
      <c r="D192">
        <v>40</v>
      </c>
      <c r="E192">
        <v>6</v>
      </c>
      <c r="F192" s="1">
        <v>4065</v>
      </c>
      <c r="G192" s="1">
        <v>6777</v>
      </c>
      <c r="H192" s="2">
        <v>0.5998</v>
      </c>
    </row>
    <row r="193" spans="1:8">
      <c r="A193" t="s">
        <v>191</v>
      </c>
      <c r="B193" s="1">
        <v>41366</v>
      </c>
      <c r="C193" s="1">
        <v>7553</v>
      </c>
      <c r="D193">
        <v>544</v>
      </c>
      <c r="E193">
        <v>125</v>
      </c>
      <c r="F193" s="1">
        <v>49592</v>
      </c>
      <c r="G193" s="1">
        <v>78745</v>
      </c>
      <c r="H193" s="2">
        <v>0.62970000000000004</v>
      </c>
    </row>
    <row r="194" spans="1:8">
      <c r="A194" t="s">
        <v>192</v>
      </c>
      <c r="B194">
        <v>676</v>
      </c>
      <c r="C194">
        <v>158</v>
      </c>
      <c r="D194">
        <v>8</v>
      </c>
      <c r="E194">
        <v>1</v>
      </c>
      <c r="F194">
        <v>843</v>
      </c>
      <c r="G194" s="1">
        <v>1785</v>
      </c>
      <c r="H194" s="2">
        <v>0.47220000000000001</v>
      </c>
    </row>
    <row r="195" spans="1:8">
      <c r="A195" t="s">
        <v>193</v>
      </c>
      <c r="B195" s="1">
        <v>1236</v>
      </c>
      <c r="C195">
        <v>277</v>
      </c>
      <c r="D195">
        <v>18</v>
      </c>
      <c r="E195">
        <v>2</v>
      </c>
      <c r="F195" s="1">
        <v>1535</v>
      </c>
      <c r="G195" s="1">
        <v>2426</v>
      </c>
      <c r="H195" s="2">
        <v>0.63270000000000004</v>
      </c>
    </row>
    <row r="196" spans="1:8">
      <c r="A196" t="s">
        <v>194</v>
      </c>
      <c r="B196" s="1">
        <v>3549</v>
      </c>
      <c r="C196" s="1">
        <v>1482</v>
      </c>
      <c r="D196">
        <v>34</v>
      </c>
      <c r="E196">
        <v>9</v>
      </c>
      <c r="F196" s="1">
        <v>5074</v>
      </c>
      <c r="G196" s="1">
        <v>7790</v>
      </c>
      <c r="H196" s="2">
        <v>0.65129999999999999</v>
      </c>
    </row>
    <row r="197" spans="1:8">
      <c r="A197" t="s">
        <v>195</v>
      </c>
      <c r="B197" s="1">
        <v>1185</v>
      </c>
      <c r="C197" s="1">
        <v>1649</v>
      </c>
      <c r="D197">
        <v>25</v>
      </c>
      <c r="E197">
        <v>8</v>
      </c>
      <c r="F197" s="1">
        <v>2868</v>
      </c>
      <c r="G197" s="1">
        <v>6392</v>
      </c>
      <c r="H197" s="2">
        <v>0.4486</v>
      </c>
    </row>
    <row r="198" spans="1:8">
      <c r="A198" t="s">
        <v>196</v>
      </c>
      <c r="B198" s="1">
        <v>1659</v>
      </c>
      <c r="C198">
        <v>998</v>
      </c>
      <c r="D198">
        <v>10</v>
      </c>
      <c r="E198">
        <v>6</v>
      </c>
      <c r="F198" s="1">
        <v>2673</v>
      </c>
      <c r="G198" s="1">
        <v>5165</v>
      </c>
      <c r="H198" s="2">
        <v>0.51749999999999996</v>
      </c>
    </row>
    <row r="199" spans="1:8">
      <c r="A199" t="s">
        <v>197</v>
      </c>
      <c r="B199">
        <v>408</v>
      </c>
      <c r="C199">
        <v>25</v>
      </c>
      <c r="D199">
        <v>4</v>
      </c>
      <c r="E199">
        <v>2</v>
      </c>
      <c r="F199">
        <v>440</v>
      </c>
      <c r="G199">
        <v>690</v>
      </c>
      <c r="H199" s="2">
        <v>0.63759999999999994</v>
      </c>
    </row>
    <row r="200" spans="1:8">
      <c r="A200" t="s">
        <v>198</v>
      </c>
      <c r="B200" s="1">
        <v>4416</v>
      </c>
      <c r="C200" s="1">
        <v>2792</v>
      </c>
      <c r="D200">
        <v>49</v>
      </c>
      <c r="E200">
        <v>21</v>
      </c>
      <c r="F200" s="1">
        <v>7278</v>
      </c>
      <c r="G200" s="1">
        <v>11546</v>
      </c>
      <c r="H200" s="2">
        <v>0.63029999999999997</v>
      </c>
    </row>
    <row r="201" spans="1:8">
      <c r="A201" t="s">
        <v>199</v>
      </c>
      <c r="B201" s="1">
        <v>27098</v>
      </c>
      <c r="C201" s="1">
        <v>8112</v>
      </c>
      <c r="D201">
        <v>382</v>
      </c>
      <c r="E201">
        <v>59</v>
      </c>
      <c r="F201" s="1">
        <v>35655</v>
      </c>
      <c r="G201" s="1">
        <v>48495</v>
      </c>
      <c r="H201" s="2">
        <v>0.73519999999999996</v>
      </c>
    </row>
    <row r="202" spans="1:8">
      <c r="A202" t="s">
        <v>200</v>
      </c>
      <c r="B202" s="1">
        <v>3103</v>
      </c>
      <c r="C202">
        <v>517</v>
      </c>
      <c r="D202">
        <v>35</v>
      </c>
      <c r="E202">
        <v>10</v>
      </c>
      <c r="F202" s="1">
        <v>3665</v>
      </c>
      <c r="G202" s="1">
        <v>6701</v>
      </c>
      <c r="H202" s="2">
        <v>0.54690000000000005</v>
      </c>
    </row>
    <row r="203" spans="1:8">
      <c r="A203" t="s">
        <v>201</v>
      </c>
      <c r="B203" s="1">
        <v>13924</v>
      </c>
      <c r="C203" s="1">
        <v>4451</v>
      </c>
      <c r="D203">
        <v>131</v>
      </c>
      <c r="E203">
        <v>31</v>
      </c>
      <c r="F203" s="1">
        <v>18546</v>
      </c>
      <c r="G203" s="1">
        <v>30867</v>
      </c>
      <c r="H203" s="2">
        <v>0.6008</v>
      </c>
    </row>
    <row r="204" spans="1:8">
      <c r="A204" t="s">
        <v>202</v>
      </c>
      <c r="B204" s="1">
        <v>3726</v>
      </c>
      <c r="C204">
        <v>806</v>
      </c>
      <c r="D204">
        <v>32</v>
      </c>
      <c r="E204">
        <v>8</v>
      </c>
      <c r="F204" s="1">
        <v>4576</v>
      </c>
      <c r="G204" s="1">
        <v>7551</v>
      </c>
      <c r="H204" s="2">
        <v>0.60599999999999998</v>
      </c>
    </row>
    <row r="205" spans="1:8">
      <c r="A205" t="s">
        <v>203</v>
      </c>
      <c r="B205" s="1">
        <v>2469</v>
      </c>
      <c r="C205" s="1">
        <v>1193</v>
      </c>
      <c r="D205">
        <v>19</v>
      </c>
      <c r="E205">
        <v>9</v>
      </c>
      <c r="F205" s="1">
        <v>3690</v>
      </c>
      <c r="G205" s="1">
        <v>6156</v>
      </c>
      <c r="H205" s="2">
        <v>0.59940000000000004</v>
      </c>
    </row>
    <row r="206" spans="1:8">
      <c r="A206" t="s">
        <v>204</v>
      </c>
      <c r="B206" s="1">
        <v>7105</v>
      </c>
      <c r="C206" s="1">
        <v>2410</v>
      </c>
      <c r="D206">
        <v>71</v>
      </c>
      <c r="E206">
        <v>24</v>
      </c>
      <c r="F206" s="1">
        <v>9614</v>
      </c>
      <c r="G206" s="1">
        <v>16325</v>
      </c>
      <c r="H206" s="2">
        <v>0.58889999999999998</v>
      </c>
    </row>
    <row r="207" spans="1:8">
      <c r="A207" t="s">
        <v>205</v>
      </c>
      <c r="B207" s="1">
        <v>11994</v>
      </c>
      <c r="C207" s="1">
        <v>7854</v>
      </c>
      <c r="D207">
        <v>172</v>
      </c>
      <c r="E207">
        <v>44</v>
      </c>
      <c r="F207" s="1">
        <v>20065</v>
      </c>
      <c r="G207" s="1">
        <v>42806</v>
      </c>
      <c r="H207" s="2">
        <v>0.46870000000000001</v>
      </c>
    </row>
    <row r="208" spans="1:8">
      <c r="A208" t="s">
        <v>206</v>
      </c>
      <c r="B208" s="1">
        <v>1905</v>
      </c>
      <c r="C208">
        <v>323</v>
      </c>
      <c r="D208">
        <v>27</v>
      </c>
      <c r="E208">
        <v>1</v>
      </c>
      <c r="F208" s="1">
        <v>2259</v>
      </c>
      <c r="G208" s="1">
        <v>3803</v>
      </c>
      <c r="H208" s="2">
        <v>0.59399999999999997</v>
      </c>
    </row>
    <row r="209" spans="1:8">
      <c r="A209" t="s">
        <v>207</v>
      </c>
      <c r="B209">
        <v>781</v>
      </c>
      <c r="C209">
        <v>220</v>
      </c>
      <c r="D209">
        <v>7</v>
      </c>
      <c r="E209">
        <v>2</v>
      </c>
      <c r="F209" s="1">
        <v>1010</v>
      </c>
      <c r="G209" s="1">
        <v>1760</v>
      </c>
      <c r="H209" s="2">
        <v>0.57379999999999998</v>
      </c>
    </row>
    <row r="210" spans="1:8">
      <c r="A210" t="s">
        <v>208</v>
      </c>
      <c r="B210" s="1">
        <v>4121</v>
      </c>
      <c r="C210">
        <v>837</v>
      </c>
      <c r="D210">
        <v>41</v>
      </c>
      <c r="E210">
        <v>23</v>
      </c>
      <c r="F210" s="1">
        <v>5022</v>
      </c>
      <c r="G210" s="1">
        <v>9404</v>
      </c>
      <c r="H210" s="2">
        <v>0.53400000000000003</v>
      </c>
    </row>
    <row r="211" spans="1:8">
      <c r="A211" t="s">
        <v>209</v>
      </c>
      <c r="B211" s="1">
        <v>1218</v>
      </c>
      <c r="C211">
        <v>131</v>
      </c>
      <c r="D211">
        <v>12</v>
      </c>
      <c r="E211">
        <v>2</v>
      </c>
      <c r="F211" s="1">
        <v>1363</v>
      </c>
      <c r="G211" s="1">
        <v>2350</v>
      </c>
      <c r="H211" s="2">
        <v>0.57999999999999996</v>
      </c>
    </row>
    <row r="212" spans="1:8">
      <c r="A212" t="s">
        <v>210</v>
      </c>
      <c r="B212" s="1">
        <v>6870</v>
      </c>
      <c r="C212" s="1">
        <v>2318</v>
      </c>
      <c r="D212">
        <v>64</v>
      </c>
      <c r="E212">
        <v>9</v>
      </c>
      <c r="F212" s="1">
        <v>9268</v>
      </c>
      <c r="G212" s="1">
        <v>14387</v>
      </c>
      <c r="H212" s="2">
        <v>0.64410000000000001</v>
      </c>
    </row>
    <row r="213" spans="1:8">
      <c r="A213" t="s">
        <v>211</v>
      </c>
      <c r="B213">
        <v>908</v>
      </c>
      <c r="C213">
        <v>121</v>
      </c>
      <c r="D213">
        <v>9</v>
      </c>
      <c r="E213">
        <v>0</v>
      </c>
      <c r="F213" s="1">
        <v>1038</v>
      </c>
      <c r="G213" s="1">
        <v>1509</v>
      </c>
      <c r="H213" s="2">
        <v>0.68779999999999997</v>
      </c>
    </row>
    <row r="214" spans="1:8">
      <c r="A214" t="s">
        <v>212</v>
      </c>
      <c r="B214" s="1">
        <v>61858</v>
      </c>
      <c r="C214" s="1">
        <v>22101</v>
      </c>
      <c r="D214">
        <v>701</v>
      </c>
      <c r="E214">
        <v>134</v>
      </c>
      <c r="F214" s="1">
        <v>84794</v>
      </c>
      <c r="G214" s="1">
        <v>124337</v>
      </c>
      <c r="H214" s="2">
        <v>0.68189999999999995</v>
      </c>
    </row>
    <row r="215" spans="1:8">
      <c r="A215" t="s">
        <v>213</v>
      </c>
      <c r="B215" s="1">
        <v>2858</v>
      </c>
      <c r="C215">
        <v>609</v>
      </c>
      <c r="D215">
        <v>32</v>
      </c>
      <c r="E215">
        <v>8</v>
      </c>
      <c r="F215" s="1">
        <v>3509</v>
      </c>
      <c r="G215" s="1">
        <v>5662</v>
      </c>
      <c r="H215" s="2">
        <v>0.61970000000000003</v>
      </c>
    </row>
    <row r="216" spans="1:8">
      <c r="A216" t="s">
        <v>214</v>
      </c>
      <c r="B216" s="1">
        <v>1540</v>
      </c>
      <c r="C216" s="1">
        <v>10248</v>
      </c>
      <c r="D216">
        <v>50</v>
      </c>
      <c r="E216">
        <v>21</v>
      </c>
      <c r="F216" s="1">
        <v>11864</v>
      </c>
      <c r="G216" s="1">
        <v>30627</v>
      </c>
      <c r="H216" s="2">
        <v>0.38729999999999998</v>
      </c>
    </row>
    <row r="217" spans="1:8">
      <c r="A217" t="s">
        <v>215</v>
      </c>
      <c r="B217" s="1">
        <v>2891</v>
      </c>
      <c r="C217">
        <v>475</v>
      </c>
      <c r="D217">
        <v>32</v>
      </c>
      <c r="E217">
        <v>9</v>
      </c>
      <c r="F217" s="1">
        <v>3411</v>
      </c>
      <c r="G217" s="1">
        <v>5538</v>
      </c>
      <c r="H217" s="2">
        <v>0.6159</v>
      </c>
    </row>
    <row r="218" spans="1:8">
      <c r="A218" t="s">
        <v>216</v>
      </c>
      <c r="B218">
        <v>459</v>
      </c>
      <c r="C218">
        <v>31</v>
      </c>
      <c r="D218">
        <v>3</v>
      </c>
      <c r="E218">
        <v>1</v>
      </c>
      <c r="F218">
        <v>494</v>
      </c>
      <c r="G218">
        <v>851</v>
      </c>
      <c r="H218" s="2">
        <v>0.58040000000000003</v>
      </c>
    </row>
    <row r="219" spans="1:8">
      <c r="A219" t="s">
        <v>217</v>
      </c>
      <c r="B219">
        <v>507</v>
      </c>
      <c r="C219">
        <v>160</v>
      </c>
      <c r="D219">
        <v>5</v>
      </c>
      <c r="E219">
        <v>3</v>
      </c>
      <c r="F219">
        <v>675</v>
      </c>
      <c r="G219" s="1">
        <v>1056</v>
      </c>
      <c r="H219" s="2">
        <v>0.63919999999999999</v>
      </c>
    </row>
    <row r="220" spans="1:8">
      <c r="A220" t="s">
        <v>218</v>
      </c>
      <c r="B220" s="1">
        <v>1110</v>
      </c>
      <c r="C220">
        <v>369</v>
      </c>
      <c r="D220">
        <v>8</v>
      </c>
      <c r="E220">
        <v>2</v>
      </c>
      <c r="F220" s="1">
        <v>1489</v>
      </c>
      <c r="G220" s="1">
        <v>2553</v>
      </c>
      <c r="H220" s="2">
        <v>0.58320000000000005</v>
      </c>
    </row>
    <row r="221" spans="1:8">
      <c r="A221" t="s">
        <v>219</v>
      </c>
      <c r="B221" s="1">
        <v>1654</v>
      </c>
      <c r="C221">
        <v>579</v>
      </c>
      <c r="D221">
        <v>24</v>
      </c>
      <c r="E221">
        <v>8</v>
      </c>
      <c r="F221" s="1">
        <v>2269</v>
      </c>
      <c r="G221" s="1">
        <v>4182</v>
      </c>
      <c r="H221" s="2">
        <v>0.54249999999999998</v>
      </c>
    </row>
    <row r="222" spans="1:8">
      <c r="A222" t="s">
        <v>220</v>
      </c>
      <c r="B222" s="1">
        <v>348686</v>
      </c>
      <c r="C222" s="1">
        <v>252789</v>
      </c>
      <c r="D222" s="1">
        <v>6903</v>
      </c>
      <c r="E222" s="1">
        <v>1771</v>
      </c>
      <c r="F222" s="1">
        <v>610321</v>
      </c>
      <c r="G222" s="1">
        <v>974880</v>
      </c>
      <c r="H222" s="2">
        <v>0.626</v>
      </c>
    </row>
    <row r="223" spans="1:8">
      <c r="A223" t="s">
        <v>221</v>
      </c>
      <c r="B223" s="1">
        <v>32853</v>
      </c>
      <c r="C223" s="1">
        <v>9725</v>
      </c>
      <c r="D223">
        <v>475</v>
      </c>
      <c r="E223">
        <v>117</v>
      </c>
      <c r="F223" s="1">
        <v>43185</v>
      </c>
      <c r="G223" s="1">
        <v>75696</v>
      </c>
      <c r="H223" s="2">
        <v>0.57050000000000001</v>
      </c>
    </row>
    <row r="224" spans="1:8">
      <c r="A224" t="s">
        <v>222</v>
      </c>
      <c r="B224">
        <v>358</v>
      </c>
      <c r="C224">
        <v>184</v>
      </c>
      <c r="D224">
        <v>10</v>
      </c>
      <c r="E224">
        <v>1</v>
      </c>
      <c r="F224">
        <v>555</v>
      </c>
      <c r="G224">
        <v>894</v>
      </c>
      <c r="H224" s="2">
        <v>0.62080000000000002</v>
      </c>
    </row>
    <row r="225" spans="1:8">
      <c r="A225" t="s">
        <v>223</v>
      </c>
      <c r="B225" s="1">
        <v>2602</v>
      </c>
      <c r="C225" s="1">
        <v>1059</v>
      </c>
      <c r="D225">
        <v>39</v>
      </c>
      <c r="E225">
        <v>7</v>
      </c>
      <c r="F225" s="1">
        <v>3709</v>
      </c>
      <c r="G225" s="1">
        <v>7260</v>
      </c>
      <c r="H225" s="2">
        <v>0.51080000000000003</v>
      </c>
    </row>
    <row r="226" spans="1:8">
      <c r="A226" t="s">
        <v>224</v>
      </c>
      <c r="B226">
        <v>700</v>
      </c>
      <c r="C226">
        <v>109</v>
      </c>
      <c r="D226">
        <v>0</v>
      </c>
      <c r="E226">
        <v>4</v>
      </c>
      <c r="F226">
        <v>813</v>
      </c>
      <c r="G226" s="1">
        <v>1286</v>
      </c>
      <c r="H226" s="2">
        <v>0.6321</v>
      </c>
    </row>
    <row r="227" spans="1:8">
      <c r="A227" t="s">
        <v>225</v>
      </c>
      <c r="B227" s="1">
        <v>6062</v>
      </c>
      <c r="C227" s="1">
        <v>2638</v>
      </c>
      <c r="D227">
        <v>61</v>
      </c>
      <c r="E227">
        <v>29</v>
      </c>
      <c r="F227" s="1">
        <v>8790</v>
      </c>
      <c r="G227" s="1">
        <v>15821</v>
      </c>
      <c r="H227" s="2">
        <v>0.55549999999999999</v>
      </c>
    </row>
    <row r="228" spans="1:8">
      <c r="A228" t="s">
        <v>226</v>
      </c>
      <c r="B228" s="1">
        <v>26749</v>
      </c>
      <c r="C228" s="1">
        <v>9246</v>
      </c>
      <c r="D228">
        <v>448</v>
      </c>
      <c r="E228">
        <v>84</v>
      </c>
      <c r="F228" s="1">
        <v>36530</v>
      </c>
      <c r="G228" s="1">
        <v>61817</v>
      </c>
      <c r="H228" s="2">
        <v>0.59089999999999998</v>
      </c>
    </row>
    <row r="229" spans="1:8">
      <c r="A229" t="s">
        <v>227</v>
      </c>
      <c r="B229" s="1">
        <v>139503</v>
      </c>
      <c r="C229" s="1">
        <v>231540</v>
      </c>
      <c r="D229" s="1">
        <v>10487</v>
      </c>
      <c r="E229" s="1">
        <v>3360</v>
      </c>
      <c r="F229" s="1">
        <v>385081</v>
      </c>
      <c r="G229" s="1">
        <v>632962</v>
      </c>
      <c r="H229" s="2">
        <v>0.60829999999999995</v>
      </c>
    </row>
    <row r="230" spans="1:8">
      <c r="A230" t="s">
        <v>228</v>
      </c>
      <c r="B230" s="1">
        <v>4537</v>
      </c>
      <c r="C230" s="1">
        <v>1614</v>
      </c>
      <c r="D230">
        <v>61</v>
      </c>
      <c r="E230">
        <v>22</v>
      </c>
      <c r="F230" s="1">
        <v>6258</v>
      </c>
      <c r="G230" s="1">
        <v>11733</v>
      </c>
      <c r="H230" s="2">
        <v>0.5333</v>
      </c>
    </row>
    <row r="231" spans="1:8">
      <c r="A231" t="s">
        <v>229</v>
      </c>
      <c r="B231" s="1">
        <v>5889</v>
      </c>
      <c r="C231" s="1">
        <v>1659</v>
      </c>
      <c r="D231">
        <v>58</v>
      </c>
      <c r="E231">
        <v>17</v>
      </c>
      <c r="F231" s="1">
        <v>7623</v>
      </c>
      <c r="G231" s="1">
        <v>13073</v>
      </c>
      <c r="H231" s="2">
        <v>0.58309999999999995</v>
      </c>
    </row>
    <row r="232" spans="1:8">
      <c r="A232" t="s">
        <v>230</v>
      </c>
      <c r="B232" s="1">
        <v>11948</v>
      </c>
      <c r="C232" s="1">
        <v>2953</v>
      </c>
      <c r="D232">
        <v>128</v>
      </c>
      <c r="E232">
        <v>20</v>
      </c>
      <c r="F232" s="1">
        <v>15053</v>
      </c>
      <c r="G232" s="1">
        <v>26825</v>
      </c>
      <c r="H232" s="2">
        <v>0.56110000000000004</v>
      </c>
    </row>
    <row r="233" spans="1:8">
      <c r="A233" t="s">
        <v>231</v>
      </c>
      <c r="B233">
        <v>952</v>
      </c>
      <c r="C233">
        <v>332</v>
      </c>
      <c r="D233">
        <v>7</v>
      </c>
      <c r="E233">
        <v>7</v>
      </c>
      <c r="F233" s="1">
        <v>1298</v>
      </c>
      <c r="G233" s="1">
        <v>2200</v>
      </c>
      <c r="H233" s="2">
        <v>0.59</v>
      </c>
    </row>
    <row r="234" spans="1:8">
      <c r="A234" t="s">
        <v>232</v>
      </c>
      <c r="B234" s="1">
        <v>4526</v>
      </c>
      <c r="C234" s="1">
        <v>3824</v>
      </c>
      <c r="D234">
        <v>65</v>
      </c>
      <c r="E234">
        <v>16</v>
      </c>
      <c r="F234" s="1">
        <v>8431</v>
      </c>
      <c r="G234" s="1">
        <v>16194</v>
      </c>
      <c r="H234" s="2">
        <v>0.52059999999999995</v>
      </c>
    </row>
    <row r="235" spans="1:8">
      <c r="A235" t="s">
        <v>233</v>
      </c>
      <c r="B235" s="1">
        <v>5612</v>
      </c>
      <c r="C235" s="1">
        <v>6267</v>
      </c>
      <c r="D235">
        <v>123</v>
      </c>
      <c r="E235">
        <v>38</v>
      </c>
      <c r="F235" s="1">
        <v>12040</v>
      </c>
      <c r="G235" s="1">
        <v>27533</v>
      </c>
      <c r="H235" s="2">
        <v>0.43719999999999998</v>
      </c>
    </row>
    <row r="236" spans="1:8">
      <c r="A236" t="s">
        <v>234</v>
      </c>
      <c r="B236" s="1">
        <v>15790</v>
      </c>
      <c r="C236" s="1">
        <v>3083</v>
      </c>
      <c r="D236">
        <v>166</v>
      </c>
      <c r="E236">
        <v>42</v>
      </c>
      <c r="F236" s="1">
        <v>19095</v>
      </c>
      <c r="G236" s="1">
        <v>33179</v>
      </c>
      <c r="H236" s="2">
        <v>0.57550000000000001</v>
      </c>
    </row>
    <row r="237" spans="1:8">
      <c r="A237" t="s">
        <v>235</v>
      </c>
      <c r="B237" s="1">
        <v>19684</v>
      </c>
      <c r="C237" s="1">
        <v>8795</v>
      </c>
      <c r="D237">
        <v>275</v>
      </c>
      <c r="E237">
        <v>73</v>
      </c>
      <c r="F237" s="1">
        <v>28886</v>
      </c>
      <c r="G237" s="1">
        <v>51501</v>
      </c>
      <c r="H237" s="2">
        <v>0.56079999999999997</v>
      </c>
    </row>
    <row r="238" spans="1:8">
      <c r="A238" t="s">
        <v>236</v>
      </c>
      <c r="B238" s="1">
        <v>9569</v>
      </c>
      <c r="C238" s="1">
        <v>5283</v>
      </c>
      <c r="D238">
        <v>154</v>
      </c>
      <c r="E238">
        <v>60</v>
      </c>
      <c r="F238" s="1">
        <v>15145</v>
      </c>
      <c r="G238" s="1">
        <v>30781</v>
      </c>
      <c r="H238" s="2">
        <v>0.49199999999999999</v>
      </c>
    </row>
    <row r="239" spans="1:8">
      <c r="A239" t="s">
        <v>237</v>
      </c>
      <c r="B239" s="1">
        <v>9158</v>
      </c>
      <c r="C239" s="1">
        <v>6401</v>
      </c>
      <c r="D239">
        <v>100</v>
      </c>
      <c r="E239">
        <v>40</v>
      </c>
      <c r="F239" s="1">
        <v>15699</v>
      </c>
      <c r="G239" s="1">
        <v>29838</v>
      </c>
      <c r="H239" s="2">
        <v>0.52610000000000001</v>
      </c>
    </row>
    <row r="240" spans="1:8">
      <c r="A240" t="s">
        <v>238</v>
      </c>
      <c r="B240" s="1">
        <v>2364</v>
      </c>
      <c r="C240">
        <v>836</v>
      </c>
      <c r="D240">
        <v>26</v>
      </c>
      <c r="E240">
        <v>12</v>
      </c>
      <c r="F240" s="1">
        <v>3238</v>
      </c>
      <c r="G240" s="1">
        <v>6158</v>
      </c>
      <c r="H240" s="2">
        <v>0.52580000000000005</v>
      </c>
    </row>
    <row r="241" spans="1:8">
      <c r="A241" t="s">
        <v>239</v>
      </c>
      <c r="B241" s="1">
        <v>10850</v>
      </c>
      <c r="C241" s="1">
        <v>3378</v>
      </c>
      <c r="D241">
        <v>127</v>
      </c>
      <c r="E241">
        <v>18</v>
      </c>
      <c r="F241" s="1">
        <v>14386</v>
      </c>
      <c r="G241" s="1">
        <v>22519</v>
      </c>
      <c r="H241" s="2">
        <v>0.63880000000000003</v>
      </c>
    </row>
    <row r="242" spans="1:8">
      <c r="A242" t="s">
        <v>240</v>
      </c>
      <c r="B242" s="1">
        <v>11074</v>
      </c>
      <c r="C242" s="1">
        <v>37592</v>
      </c>
      <c r="D242">
        <v>303</v>
      </c>
      <c r="E242">
        <v>132</v>
      </c>
      <c r="F242" s="1">
        <v>49101</v>
      </c>
      <c r="G242" s="1">
        <v>110867</v>
      </c>
      <c r="H242" s="2">
        <v>0.44280000000000003</v>
      </c>
    </row>
    <row r="243" spans="1:8">
      <c r="A243" t="s">
        <v>241</v>
      </c>
      <c r="B243" s="1">
        <v>9750</v>
      </c>
      <c r="C243" s="1">
        <v>4235</v>
      </c>
      <c r="D243">
        <v>68</v>
      </c>
      <c r="E243">
        <v>34</v>
      </c>
      <c r="F243" s="1">
        <v>14087</v>
      </c>
      <c r="G243" s="1">
        <v>24684</v>
      </c>
      <c r="H243" s="2">
        <v>0.5706</v>
      </c>
    </row>
    <row r="244" spans="1:8">
      <c r="A244" t="s">
        <v>242</v>
      </c>
      <c r="B244" s="1">
        <v>1878</v>
      </c>
      <c r="C244">
        <v>232</v>
      </c>
      <c r="D244">
        <v>16</v>
      </c>
      <c r="E244">
        <v>2</v>
      </c>
      <c r="F244" s="1">
        <v>2128</v>
      </c>
      <c r="G244" s="1">
        <v>3517</v>
      </c>
      <c r="H244" s="2">
        <v>0.60499999999999998</v>
      </c>
    </row>
    <row r="245" spans="1:8">
      <c r="A245" t="s">
        <v>243</v>
      </c>
      <c r="B245" s="1">
        <v>29756</v>
      </c>
      <c r="C245" s="1">
        <v>10490</v>
      </c>
      <c r="D245">
        <v>527</v>
      </c>
      <c r="E245">
        <v>150</v>
      </c>
      <c r="F245" s="1">
        <v>40923</v>
      </c>
      <c r="G245" s="1">
        <v>74239</v>
      </c>
      <c r="H245" s="2">
        <v>0.55120000000000002</v>
      </c>
    </row>
    <row r="246" spans="1:8">
      <c r="A246" t="s">
        <v>244</v>
      </c>
      <c r="B246" s="1">
        <v>2956</v>
      </c>
      <c r="C246">
        <v>971</v>
      </c>
      <c r="D246">
        <v>42</v>
      </c>
      <c r="E246">
        <v>11</v>
      </c>
      <c r="F246" s="1">
        <v>3980</v>
      </c>
      <c r="G246" s="1">
        <v>8002</v>
      </c>
      <c r="H246" s="2">
        <v>0.49730000000000002</v>
      </c>
    </row>
    <row r="247" spans="1:8">
      <c r="A247" t="s">
        <v>245</v>
      </c>
      <c r="B247" s="1">
        <v>1415</v>
      </c>
      <c r="C247" s="1">
        <v>3595</v>
      </c>
      <c r="D247">
        <v>37</v>
      </c>
      <c r="E247">
        <v>11</v>
      </c>
      <c r="F247" s="1">
        <v>5058</v>
      </c>
      <c r="G247" s="1">
        <v>11314</v>
      </c>
      <c r="H247" s="2">
        <v>0.44700000000000001</v>
      </c>
    </row>
    <row r="248" spans="1:8">
      <c r="A248" t="s">
        <v>246</v>
      </c>
      <c r="B248" s="1">
        <v>96910</v>
      </c>
      <c r="C248" s="1">
        <v>61812</v>
      </c>
      <c r="D248" s="1">
        <v>3611</v>
      </c>
      <c r="E248">
        <v>603</v>
      </c>
      <c r="F248" s="1">
        <v>162969</v>
      </c>
      <c r="G248" s="1">
        <v>253440</v>
      </c>
      <c r="H248" s="2">
        <v>0.64300000000000002</v>
      </c>
    </row>
    <row r="249" spans="1:8">
      <c r="A249" t="s">
        <v>247</v>
      </c>
      <c r="B249" s="1">
        <v>12205</v>
      </c>
      <c r="C249" s="1">
        <v>4819</v>
      </c>
      <c r="D249">
        <v>127</v>
      </c>
      <c r="E249">
        <v>35</v>
      </c>
      <c r="F249" s="1">
        <v>17190</v>
      </c>
      <c r="G249" s="1">
        <v>27902</v>
      </c>
      <c r="H249" s="2">
        <v>0.61599999999999999</v>
      </c>
    </row>
    <row r="250" spans="1:8">
      <c r="A250" t="s">
        <v>248</v>
      </c>
      <c r="B250" s="1">
        <v>1331</v>
      </c>
      <c r="C250">
        <v>398</v>
      </c>
      <c r="D250">
        <v>14</v>
      </c>
      <c r="E250">
        <v>2</v>
      </c>
      <c r="F250" s="1">
        <v>1745</v>
      </c>
      <c r="G250" s="1">
        <v>3589</v>
      </c>
      <c r="H250" s="2">
        <v>0.48620000000000002</v>
      </c>
    </row>
    <row r="251" spans="1:8">
      <c r="A251" t="s">
        <v>249</v>
      </c>
      <c r="B251" s="1">
        <v>17178</v>
      </c>
      <c r="C251" s="1">
        <v>3219</v>
      </c>
      <c r="D251">
        <v>229</v>
      </c>
      <c r="E251">
        <v>66</v>
      </c>
      <c r="F251" s="1">
        <v>20713</v>
      </c>
      <c r="G251" s="1">
        <v>35888</v>
      </c>
      <c r="H251" s="2">
        <v>0.57709999999999995</v>
      </c>
    </row>
    <row r="252" spans="1:8">
      <c r="A252" t="s">
        <v>250</v>
      </c>
      <c r="B252" s="1">
        <v>14317</v>
      </c>
      <c r="C252" s="1">
        <v>3052</v>
      </c>
      <c r="D252">
        <v>139</v>
      </c>
      <c r="E252">
        <v>33</v>
      </c>
      <c r="F252" s="1">
        <v>17543</v>
      </c>
      <c r="G252" s="1">
        <v>27438</v>
      </c>
      <c r="H252" s="2">
        <v>0.63929999999999998</v>
      </c>
    </row>
    <row r="253" spans="1:8">
      <c r="A253" t="s">
        <v>251</v>
      </c>
      <c r="B253" s="1">
        <v>1698</v>
      </c>
      <c r="C253">
        <v>409</v>
      </c>
      <c r="D253">
        <v>18</v>
      </c>
      <c r="E253">
        <v>3</v>
      </c>
      <c r="F253" s="1">
        <v>2128</v>
      </c>
      <c r="G253" s="1">
        <v>3919</v>
      </c>
      <c r="H253" s="2">
        <v>0.54290000000000005</v>
      </c>
    </row>
    <row r="254" spans="1:8">
      <c r="A254" t="s">
        <v>252</v>
      </c>
      <c r="B254" s="1">
        <v>6225</v>
      </c>
      <c r="C254">
        <v>992</v>
      </c>
      <c r="D254">
        <v>73</v>
      </c>
      <c r="E254">
        <v>26</v>
      </c>
      <c r="F254" s="1">
        <v>7316</v>
      </c>
      <c r="G254" s="1">
        <v>11535</v>
      </c>
      <c r="H254" s="2">
        <v>0.63419999999999999</v>
      </c>
    </row>
    <row r="255" spans="1:8">
      <c r="A255" t="s">
        <v>253</v>
      </c>
      <c r="B255">
        <v>993</v>
      </c>
      <c r="C255" s="1">
        <v>2517</v>
      </c>
      <c r="D255">
        <v>14</v>
      </c>
      <c r="E255">
        <v>5</v>
      </c>
      <c r="F255" s="1">
        <v>3529</v>
      </c>
      <c r="G255" s="1">
        <v>7435</v>
      </c>
      <c r="H255" s="2">
        <v>0.47460000000000002</v>
      </c>
    </row>
    <row r="256" spans="1:8">
      <c r="A256" t="s">
        <v>254</v>
      </c>
      <c r="B256">
        <v>574</v>
      </c>
      <c r="C256" s="1">
        <v>3042</v>
      </c>
      <c r="D256">
        <v>29</v>
      </c>
      <c r="E256">
        <v>8</v>
      </c>
      <c r="F256" s="1">
        <v>3653</v>
      </c>
      <c r="G256" s="1">
        <v>8566</v>
      </c>
      <c r="H256" s="2">
        <v>0.4264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6"/>
  <sheetViews>
    <sheetView workbookViewId="0">
      <pane ySplit="1" topLeftCell="A2" activePane="bottomLeft" state="frozen"/>
      <selection activeCell="C1" sqref="C1"/>
      <selection pane="bottomLeft" activeCell="V2" sqref="V2"/>
    </sheetView>
  </sheetViews>
  <sheetFormatPr baseColWidth="10" defaultRowHeight="15" x14ac:dyDescent="0"/>
  <cols>
    <col min="9" max="14" width="10.83203125" style="1"/>
    <col min="16" max="17" width="10.83203125" style="7"/>
    <col min="18" max="18" width="11.33203125" style="7" bestFit="1" customWidth="1"/>
    <col min="19" max="22" width="10.83203125" style="7"/>
  </cols>
  <sheetData>
    <row r="1" spans="1:26">
      <c r="A1" s="5" t="s">
        <v>255</v>
      </c>
      <c r="B1" s="5" t="s">
        <v>264</v>
      </c>
      <c r="C1" s="5" t="s">
        <v>265</v>
      </c>
      <c r="D1" s="5" t="s">
        <v>266</v>
      </c>
      <c r="E1" s="5" t="s">
        <v>267</v>
      </c>
      <c r="F1" s="5" t="s">
        <v>268</v>
      </c>
      <c r="G1" s="5" t="s">
        <v>275</v>
      </c>
      <c r="H1" s="5" t="s">
        <v>255</v>
      </c>
      <c r="I1" s="10" t="s">
        <v>269</v>
      </c>
      <c r="J1" s="10" t="s">
        <v>270</v>
      </c>
      <c r="K1" s="10" t="s">
        <v>271</v>
      </c>
      <c r="L1" s="10" t="s">
        <v>272</v>
      </c>
      <c r="M1" s="10" t="s">
        <v>273</v>
      </c>
      <c r="N1" s="10" t="s">
        <v>274</v>
      </c>
      <c r="O1" s="5" t="s">
        <v>255</v>
      </c>
      <c r="P1" s="6" t="s">
        <v>276</v>
      </c>
      <c r="Q1" s="6" t="s">
        <v>277</v>
      </c>
      <c r="R1" s="6" t="s">
        <v>280</v>
      </c>
      <c r="S1" s="6" t="s">
        <v>278</v>
      </c>
      <c r="T1" s="6" t="s">
        <v>279</v>
      </c>
      <c r="U1" s="6" t="s">
        <v>281</v>
      </c>
      <c r="V1" s="6" t="s">
        <v>577</v>
      </c>
      <c r="W1" s="6" t="s">
        <v>282</v>
      </c>
      <c r="X1" s="6" t="s">
        <v>283</v>
      </c>
      <c r="Y1" s="6" t="s">
        <v>284</v>
      </c>
      <c r="Z1" s="6"/>
    </row>
    <row r="2" spans="1:26">
      <c r="A2" t="s">
        <v>0</v>
      </c>
      <c r="B2" s="3">
        <v>4479328</v>
      </c>
      <c r="C2" s="3">
        <v>3528633</v>
      </c>
      <c r="D2" s="3">
        <v>56116</v>
      </c>
      <c r="E2" s="3">
        <v>0</v>
      </c>
      <c r="F2" s="3">
        <v>8077795</v>
      </c>
      <c r="G2" s="3">
        <v>13575062</v>
      </c>
      <c r="H2" t="s">
        <v>0</v>
      </c>
      <c r="I2" s="11">
        <v>4555857</v>
      </c>
      <c r="J2" s="11">
        <v>3294482</v>
      </c>
      <c r="K2" s="11">
        <v>88111</v>
      </c>
      <c r="L2" s="11">
        <v>24450</v>
      </c>
      <c r="M2" s="11">
        <v>7964668</v>
      </c>
      <c r="N2" s="11">
        <v>13646226</v>
      </c>
      <c r="O2" t="s">
        <v>0</v>
      </c>
      <c r="P2" s="8">
        <f>B2/F2</f>
        <v>0.5545236045232641</v>
      </c>
      <c r="Q2" s="8">
        <f>C2/F2</f>
        <v>0.43683121445889628</v>
      </c>
      <c r="R2" s="8">
        <f>(F2-B2-C2)/F2</f>
        <v>8.6451810178396447E-3</v>
      </c>
      <c r="S2" s="9">
        <f>I2/M2</f>
        <v>0.57200840009903742</v>
      </c>
      <c r="T2" s="9">
        <f>J2/M2</f>
        <v>0.41363707815567452</v>
      </c>
      <c r="U2" s="9">
        <f>(M2-I2-J2)/M2</f>
        <v>1.4354521745288064E-2</v>
      </c>
      <c r="V2" s="12">
        <f t="shared" ref="V2:V66" si="0">I2/(I2+J2)-B2/(B2+C2)</f>
        <v>2.0979519766671006E-2</v>
      </c>
      <c r="W2" s="7">
        <f>S2-P2</f>
        <v>1.7484795575773315E-2</v>
      </c>
      <c r="X2" s="7">
        <f>T2-Q2</f>
        <v>-2.3194136303221757E-2</v>
      </c>
      <c r="Y2" s="7">
        <f>U2-R2</f>
        <v>5.7093407274484195E-3</v>
      </c>
    </row>
    <row r="3" spans="1:26">
      <c r="A3" t="s">
        <v>1</v>
      </c>
      <c r="B3" s="3">
        <v>11884</v>
      </c>
      <c r="C3" s="3">
        <v>4630</v>
      </c>
      <c r="D3" s="4">
        <v>115</v>
      </c>
      <c r="E3" s="3">
        <v>0</v>
      </c>
      <c r="F3" s="3">
        <v>16655</v>
      </c>
      <c r="G3" s="3">
        <v>27627</v>
      </c>
      <c r="H3" t="s">
        <v>1</v>
      </c>
      <c r="I3" s="11">
        <v>12235</v>
      </c>
      <c r="J3" s="11">
        <v>3796</v>
      </c>
      <c r="K3" s="11">
        <v>106</v>
      </c>
      <c r="L3" s="11">
        <v>30</v>
      </c>
      <c r="M3" s="11">
        <v>16168</v>
      </c>
      <c r="N3" s="11">
        <v>26494</v>
      </c>
      <c r="O3" t="s">
        <v>1</v>
      </c>
      <c r="P3" s="8">
        <f t="shared" ref="P3:P66" si="1">B3/F3</f>
        <v>0.713539477634344</v>
      </c>
      <c r="Q3" s="8">
        <f t="shared" ref="Q3:Q66" si="2">C3/F3</f>
        <v>0.27799459621735212</v>
      </c>
      <c r="R3" s="8">
        <f t="shared" ref="R3:R66" si="3">(F3-B3-C3)/F3</f>
        <v>8.4659261483038123E-3</v>
      </c>
      <c r="S3" s="9">
        <f t="shared" ref="S3:S66" si="4">I3/M3</f>
        <v>0.75674171202375062</v>
      </c>
      <c r="T3" s="9">
        <f t="shared" ref="T3:T66" si="5">J3/M3</f>
        <v>0.23478476001979218</v>
      </c>
      <c r="U3" s="9">
        <f t="shared" ref="U3:U66" si="6">(M3-I3-J3)/M3</f>
        <v>8.4735279564571997E-3</v>
      </c>
      <c r="V3" s="12">
        <f t="shared" si="0"/>
        <v>4.357695544270157E-2</v>
      </c>
      <c r="W3" s="7">
        <f t="shared" ref="W3:W66" si="7">S3-P3</f>
        <v>4.3202234389406624E-2</v>
      </c>
      <c r="X3" s="7">
        <f t="shared" ref="X3:X66" si="8">T3-Q3</f>
        <v>-4.3209836197559942E-2</v>
      </c>
      <c r="Y3" s="7">
        <f t="shared" ref="Y3:Y66" si="9">U3-R3</f>
        <v>7.6018081533874016E-6</v>
      </c>
    </row>
    <row r="4" spans="1:26">
      <c r="A4" t="s">
        <v>2</v>
      </c>
      <c r="B4" s="3">
        <v>3816</v>
      </c>
      <c r="C4" s="4">
        <v>790</v>
      </c>
      <c r="D4" s="4">
        <v>18</v>
      </c>
      <c r="E4" s="3">
        <v>0</v>
      </c>
      <c r="F4" s="3">
        <v>4629</v>
      </c>
      <c r="G4" s="3">
        <v>8463</v>
      </c>
      <c r="H4" t="s">
        <v>2</v>
      </c>
      <c r="I4" s="11">
        <v>3636</v>
      </c>
      <c r="J4" s="11">
        <v>794</v>
      </c>
      <c r="K4" s="11">
        <v>39</v>
      </c>
      <c r="L4" s="11">
        <v>7</v>
      </c>
      <c r="M4" s="11">
        <v>4478</v>
      </c>
      <c r="N4" s="11">
        <v>8271</v>
      </c>
      <c r="O4" t="s">
        <v>2</v>
      </c>
      <c r="P4" s="8">
        <f t="shared" si="1"/>
        <v>0.82436811406351262</v>
      </c>
      <c r="Q4" s="8">
        <f t="shared" si="2"/>
        <v>0.17066321019658673</v>
      </c>
      <c r="R4" s="8">
        <f t="shared" si="3"/>
        <v>4.9686757399006265E-3</v>
      </c>
      <c r="S4" s="9">
        <f t="shared" si="4"/>
        <v>0.81196962929879413</v>
      </c>
      <c r="T4" s="9">
        <f t="shared" si="5"/>
        <v>0.17731129968736042</v>
      </c>
      <c r="U4" s="9">
        <f t="shared" si="6"/>
        <v>1.0719071013845467E-2</v>
      </c>
      <c r="V4" s="12">
        <f t="shared" si="0"/>
        <v>-7.7170909668319299E-3</v>
      </c>
      <c r="W4" s="7">
        <f t="shared" si="7"/>
        <v>-1.2398484764718498E-2</v>
      </c>
      <c r="X4" s="7">
        <f t="shared" si="8"/>
        <v>6.6480894907736954E-3</v>
      </c>
      <c r="Y4" s="7">
        <f t="shared" si="9"/>
        <v>5.7503952739448401E-3</v>
      </c>
    </row>
    <row r="5" spans="1:26">
      <c r="A5" t="s">
        <v>3</v>
      </c>
      <c r="B5" s="3">
        <v>19569</v>
      </c>
      <c r="C5" s="3">
        <v>9379</v>
      </c>
      <c r="D5" s="4">
        <v>189</v>
      </c>
      <c r="E5" s="3">
        <v>0</v>
      </c>
      <c r="F5" s="3">
        <v>29153</v>
      </c>
      <c r="G5" s="3">
        <v>48860</v>
      </c>
      <c r="H5" t="s">
        <v>3</v>
      </c>
      <c r="I5" s="11">
        <v>20301</v>
      </c>
      <c r="J5" s="11">
        <v>7833</v>
      </c>
      <c r="K5" s="11">
        <v>211</v>
      </c>
      <c r="L5" s="11">
        <v>58</v>
      </c>
      <c r="M5" s="11">
        <v>28460</v>
      </c>
      <c r="N5" s="11">
        <v>49317</v>
      </c>
      <c r="O5" t="s">
        <v>3</v>
      </c>
      <c r="P5" s="8">
        <f t="shared" si="1"/>
        <v>0.67125167221212223</v>
      </c>
      <c r="Q5" s="8">
        <f t="shared" si="2"/>
        <v>0.32171646142764038</v>
      </c>
      <c r="R5" s="8">
        <f t="shared" si="3"/>
        <v>7.031866360237368E-3</v>
      </c>
      <c r="S5" s="9">
        <f t="shared" si="4"/>
        <v>0.71331693605059732</v>
      </c>
      <c r="T5" s="9">
        <f t="shared" si="5"/>
        <v>0.27522839072382294</v>
      </c>
      <c r="U5" s="9">
        <f t="shared" si="6"/>
        <v>1.1454673225579762E-2</v>
      </c>
      <c r="V5" s="12">
        <f t="shared" si="0"/>
        <v>4.5577176162179045E-2</v>
      </c>
      <c r="W5" s="7">
        <f t="shared" si="7"/>
        <v>4.2065263838475087E-2</v>
      </c>
      <c r="X5" s="7">
        <f t="shared" si="8"/>
        <v>-4.6488070703817441E-2</v>
      </c>
      <c r="Y5" s="7">
        <f t="shared" si="9"/>
        <v>4.4228068653423937E-3</v>
      </c>
    </row>
    <row r="6" spans="1:26">
      <c r="A6" t="s">
        <v>4</v>
      </c>
      <c r="B6" s="3">
        <v>6693</v>
      </c>
      <c r="C6" s="3">
        <v>3006</v>
      </c>
      <c r="D6" s="4">
        <v>79</v>
      </c>
      <c r="E6" s="3">
        <v>0</v>
      </c>
      <c r="F6" s="3">
        <v>9778</v>
      </c>
      <c r="G6" s="3">
        <v>16354</v>
      </c>
      <c r="H6" t="s">
        <v>4</v>
      </c>
      <c r="I6" s="11">
        <v>6829</v>
      </c>
      <c r="J6" s="11">
        <v>2703</v>
      </c>
      <c r="K6" s="11">
        <v>87</v>
      </c>
      <c r="L6" s="11">
        <v>27</v>
      </c>
      <c r="M6" s="11">
        <v>9646</v>
      </c>
      <c r="N6" s="11">
        <v>15883</v>
      </c>
      <c r="O6" t="s">
        <v>4</v>
      </c>
      <c r="P6" s="8">
        <f t="shared" si="1"/>
        <v>0.68449580691347922</v>
      </c>
      <c r="Q6" s="8">
        <f t="shared" si="2"/>
        <v>0.30742483125383513</v>
      </c>
      <c r="R6" s="8">
        <f t="shared" si="3"/>
        <v>8.0793618326856203E-3</v>
      </c>
      <c r="S6" s="9">
        <f t="shared" si="4"/>
        <v>0.70796184947128349</v>
      </c>
      <c r="T6" s="9">
        <f t="shared" si="5"/>
        <v>0.28021978021978022</v>
      </c>
      <c r="U6" s="9">
        <f t="shared" si="6"/>
        <v>1.1818370308936347E-2</v>
      </c>
      <c r="V6" s="12">
        <f t="shared" si="0"/>
        <v>2.6357729816014253E-2</v>
      </c>
      <c r="W6" s="7">
        <f t="shared" si="7"/>
        <v>2.3466042557804268E-2</v>
      </c>
      <c r="X6" s="7">
        <f t="shared" si="8"/>
        <v>-2.7205051034054906E-2</v>
      </c>
      <c r="Y6" s="7">
        <f t="shared" si="9"/>
        <v>3.7390084762507266E-3</v>
      </c>
    </row>
    <row r="7" spans="1:26">
      <c r="A7" t="s">
        <v>5</v>
      </c>
      <c r="B7" s="3">
        <v>3595</v>
      </c>
      <c r="C7" s="4">
        <v>740</v>
      </c>
      <c r="D7" s="4">
        <v>26</v>
      </c>
      <c r="E7" s="3">
        <v>0</v>
      </c>
      <c r="F7" s="3">
        <v>4365</v>
      </c>
      <c r="G7" s="3">
        <v>6482</v>
      </c>
      <c r="H7" t="s">
        <v>5</v>
      </c>
      <c r="I7" s="11">
        <v>3599</v>
      </c>
      <c r="J7" s="11">
        <v>525</v>
      </c>
      <c r="K7" s="11">
        <v>33</v>
      </c>
      <c r="L7" s="11">
        <v>6</v>
      </c>
      <c r="M7" s="11">
        <v>4163</v>
      </c>
      <c r="N7" s="11">
        <v>6322</v>
      </c>
      <c r="O7" t="s">
        <v>5</v>
      </c>
      <c r="P7" s="8">
        <f t="shared" si="1"/>
        <v>0.82359679266895758</v>
      </c>
      <c r="Q7" s="8">
        <f t="shared" si="2"/>
        <v>0.16953035509736541</v>
      </c>
      <c r="R7" s="8">
        <f t="shared" si="3"/>
        <v>6.8728522336769758E-3</v>
      </c>
      <c r="S7" s="9">
        <f t="shared" si="4"/>
        <v>0.86452077828489071</v>
      </c>
      <c r="T7" s="9">
        <f t="shared" si="5"/>
        <v>0.1261109776603411</v>
      </c>
      <c r="U7" s="9">
        <f t="shared" si="6"/>
        <v>9.3682440547681965E-3</v>
      </c>
      <c r="V7" s="12">
        <f t="shared" si="0"/>
        <v>4.3399986799078638E-2</v>
      </c>
      <c r="W7" s="7">
        <f t="shared" si="7"/>
        <v>4.0923985615933134E-2</v>
      </c>
      <c r="X7" s="7">
        <f t="shared" si="8"/>
        <v>-4.3419377437024315E-2</v>
      </c>
      <c r="Y7" s="7">
        <f t="shared" si="9"/>
        <v>2.4953918210912206E-3</v>
      </c>
    </row>
    <row r="8" spans="1:26">
      <c r="A8" t="s">
        <v>6</v>
      </c>
      <c r="B8" s="4">
        <v>856</v>
      </c>
      <c r="C8" s="4">
        <v>128</v>
      </c>
      <c r="D8" s="4">
        <v>6</v>
      </c>
      <c r="E8" s="3">
        <v>0</v>
      </c>
      <c r="F8" s="4">
        <v>990</v>
      </c>
      <c r="G8" s="3">
        <v>1466</v>
      </c>
      <c r="H8" t="s">
        <v>6</v>
      </c>
      <c r="I8" s="11">
        <v>828</v>
      </c>
      <c r="J8" s="11">
        <v>98</v>
      </c>
      <c r="K8" s="11">
        <v>5</v>
      </c>
      <c r="L8" s="11">
        <v>4</v>
      </c>
      <c r="M8" s="11">
        <v>935</v>
      </c>
      <c r="N8" s="11">
        <v>1431</v>
      </c>
      <c r="O8" t="s">
        <v>6</v>
      </c>
      <c r="P8" s="8">
        <f t="shared" si="1"/>
        <v>0.86464646464646466</v>
      </c>
      <c r="Q8" s="8">
        <f t="shared" si="2"/>
        <v>0.12929292929292929</v>
      </c>
      <c r="R8" s="8">
        <f t="shared" si="3"/>
        <v>6.0606060606060606E-3</v>
      </c>
      <c r="S8" s="9">
        <f t="shared" si="4"/>
        <v>0.88556149732620326</v>
      </c>
      <c r="T8" s="9">
        <f t="shared" si="5"/>
        <v>0.10481283422459893</v>
      </c>
      <c r="U8" s="9">
        <f t="shared" si="6"/>
        <v>9.6256684491978616E-3</v>
      </c>
      <c r="V8" s="12">
        <f t="shared" si="0"/>
        <v>2.4249767335686401E-2</v>
      </c>
      <c r="W8" s="7">
        <f t="shared" si="7"/>
        <v>2.0915032679738599E-2</v>
      </c>
      <c r="X8" s="7">
        <f t="shared" si="8"/>
        <v>-2.4480095068330363E-2</v>
      </c>
      <c r="Y8" s="7">
        <f t="shared" si="9"/>
        <v>3.565062388591801E-3</v>
      </c>
    </row>
    <row r="9" spans="1:26">
      <c r="A9" t="s">
        <v>7</v>
      </c>
      <c r="B9" s="3">
        <v>5462</v>
      </c>
      <c r="C9" s="3">
        <v>4415</v>
      </c>
      <c r="D9" s="4">
        <v>47</v>
      </c>
      <c r="E9" s="3">
        <v>0</v>
      </c>
      <c r="F9" s="3">
        <v>9938</v>
      </c>
      <c r="G9" s="3">
        <v>24557</v>
      </c>
      <c r="H9" t="s">
        <v>7</v>
      </c>
      <c r="I9" s="11">
        <v>7451</v>
      </c>
      <c r="J9" s="11">
        <v>5128</v>
      </c>
      <c r="K9" s="11">
        <v>98</v>
      </c>
      <c r="L9" s="11">
        <v>27</v>
      </c>
      <c r="M9" s="11">
        <v>12705</v>
      </c>
      <c r="N9" s="11">
        <v>24213</v>
      </c>
      <c r="O9" t="s">
        <v>7</v>
      </c>
      <c r="P9" s="8">
        <f t="shared" si="1"/>
        <v>0.54960756691487223</v>
      </c>
      <c r="Q9" s="8">
        <f t="shared" si="2"/>
        <v>0.44425437713825722</v>
      </c>
      <c r="R9" s="8">
        <f t="shared" si="3"/>
        <v>6.1380559468705975E-3</v>
      </c>
      <c r="S9" s="9">
        <f t="shared" si="4"/>
        <v>0.58646202282565918</v>
      </c>
      <c r="T9" s="9">
        <f t="shared" si="5"/>
        <v>0.40362062180243996</v>
      </c>
      <c r="U9" s="9">
        <f t="shared" si="6"/>
        <v>9.9173553719008271E-3</v>
      </c>
      <c r="V9" s="12">
        <f t="shared" si="0"/>
        <v>3.9334510077740359E-2</v>
      </c>
      <c r="W9" s="7">
        <f t="shared" si="7"/>
        <v>3.6854455910786954E-2</v>
      </c>
      <c r="X9" s="7">
        <f t="shared" si="8"/>
        <v>-4.0633755335817257E-2</v>
      </c>
      <c r="Y9" s="7">
        <f t="shared" si="9"/>
        <v>3.7792994250302296E-3</v>
      </c>
    </row>
    <row r="10" spans="1:26">
      <c r="A10" t="s">
        <v>8</v>
      </c>
      <c r="B10" s="3">
        <v>8786</v>
      </c>
      <c r="C10" s="3">
        <v>2821</v>
      </c>
      <c r="D10" s="4">
        <v>72</v>
      </c>
      <c r="E10" s="3">
        <v>0</v>
      </c>
      <c r="F10" s="3">
        <v>11721</v>
      </c>
      <c r="G10" s="3">
        <v>18035</v>
      </c>
      <c r="H10" t="s">
        <v>8</v>
      </c>
      <c r="I10" s="11">
        <v>9260</v>
      </c>
      <c r="J10" s="11">
        <v>2252</v>
      </c>
      <c r="K10" s="11">
        <v>96</v>
      </c>
      <c r="L10" s="11">
        <v>20</v>
      </c>
      <c r="M10" s="11">
        <v>11644</v>
      </c>
      <c r="N10" s="11">
        <v>18005</v>
      </c>
      <c r="O10" t="s">
        <v>8</v>
      </c>
      <c r="P10" s="8">
        <f t="shared" si="1"/>
        <v>0.74959474447572738</v>
      </c>
      <c r="Q10" s="8">
        <f t="shared" si="2"/>
        <v>0.24067912294172852</v>
      </c>
      <c r="R10" s="8">
        <f t="shared" si="3"/>
        <v>9.726132582544152E-3</v>
      </c>
      <c r="S10" s="9">
        <f t="shared" si="4"/>
        <v>0.79525936104431472</v>
      </c>
      <c r="T10" s="9">
        <f t="shared" si="5"/>
        <v>0.19340432840948127</v>
      </c>
      <c r="U10" s="9">
        <f t="shared" si="6"/>
        <v>1.1336310546204053E-2</v>
      </c>
      <c r="V10" s="12">
        <f t="shared" si="0"/>
        <v>4.7421031604122366E-2</v>
      </c>
      <c r="W10" s="7">
        <f t="shared" si="7"/>
        <v>4.5664616568587335E-2</v>
      </c>
      <c r="X10" s="7">
        <f t="shared" si="8"/>
        <v>-4.7274794532247255E-2</v>
      </c>
      <c r="Y10" s="7">
        <f t="shared" si="9"/>
        <v>1.610177963659901E-3</v>
      </c>
    </row>
    <row r="11" spans="1:26">
      <c r="A11" t="s">
        <v>9</v>
      </c>
      <c r="B11" s="3">
        <v>1618</v>
      </c>
      <c r="C11" s="4">
        <v>682</v>
      </c>
      <c r="D11" s="4">
        <v>14</v>
      </c>
      <c r="E11" s="3">
        <v>0</v>
      </c>
      <c r="F11" s="3">
        <v>2316</v>
      </c>
      <c r="G11" s="3">
        <v>3868</v>
      </c>
      <c r="H11" t="s">
        <v>9</v>
      </c>
      <c r="I11" s="11">
        <v>1336</v>
      </c>
      <c r="J11" s="11">
        <v>466</v>
      </c>
      <c r="K11" s="11">
        <v>7</v>
      </c>
      <c r="L11" s="11">
        <v>4</v>
      </c>
      <c r="M11" s="11">
        <v>1813</v>
      </c>
      <c r="N11" s="11">
        <v>3527</v>
      </c>
      <c r="O11" t="s">
        <v>9</v>
      </c>
      <c r="P11" s="8">
        <f t="shared" si="1"/>
        <v>0.69861830742659758</v>
      </c>
      <c r="Q11" s="8">
        <f t="shared" si="2"/>
        <v>0.29447322970639034</v>
      </c>
      <c r="R11" s="8">
        <f t="shared" si="3"/>
        <v>6.9084628670120895E-3</v>
      </c>
      <c r="S11" s="9">
        <f t="shared" si="4"/>
        <v>0.73690016547159409</v>
      </c>
      <c r="T11" s="9">
        <f t="shared" si="5"/>
        <v>0.25703254274682846</v>
      </c>
      <c r="U11" s="9">
        <f t="shared" si="6"/>
        <v>6.0672917815774961E-3</v>
      </c>
      <c r="V11" s="12">
        <f t="shared" si="0"/>
        <v>3.7920185301355991E-2</v>
      </c>
      <c r="W11" s="7">
        <f t="shared" si="7"/>
        <v>3.8281858044996508E-2</v>
      </c>
      <c r="X11" s="7">
        <f t="shared" si="8"/>
        <v>-3.7440686959561875E-2</v>
      </c>
      <c r="Y11" s="7">
        <f t="shared" si="9"/>
        <v>-8.4117108543459336E-4</v>
      </c>
    </row>
    <row r="12" spans="1:26">
      <c r="A12" t="s">
        <v>10</v>
      </c>
      <c r="B12" s="3">
        <v>6935</v>
      </c>
      <c r="C12" s="3">
        <v>2250</v>
      </c>
      <c r="D12" s="4">
        <v>83</v>
      </c>
      <c r="E12" s="3">
        <v>0</v>
      </c>
      <c r="F12" s="3">
        <v>9297</v>
      </c>
      <c r="G12" s="3">
        <v>14944</v>
      </c>
      <c r="H12" t="s">
        <v>10</v>
      </c>
      <c r="I12" s="11">
        <v>7423</v>
      </c>
      <c r="J12" s="11">
        <v>1859</v>
      </c>
      <c r="K12" s="11">
        <v>121</v>
      </c>
      <c r="L12" s="11">
        <v>31</v>
      </c>
      <c r="M12" s="11">
        <v>9440</v>
      </c>
      <c r="N12" s="11">
        <v>14830</v>
      </c>
      <c r="O12" t="s">
        <v>10</v>
      </c>
      <c r="P12" s="8">
        <f t="shared" si="1"/>
        <v>0.74593955039259974</v>
      </c>
      <c r="Q12" s="8">
        <f t="shared" si="2"/>
        <v>0.2420135527589545</v>
      </c>
      <c r="R12" s="8">
        <f t="shared" si="3"/>
        <v>1.2046896848445735E-2</v>
      </c>
      <c r="S12" s="9">
        <f t="shared" si="4"/>
        <v>0.7863347457627119</v>
      </c>
      <c r="T12" s="9">
        <f t="shared" si="5"/>
        <v>0.19692796610169491</v>
      </c>
      <c r="U12" s="9">
        <f t="shared" si="6"/>
        <v>1.673728813559322E-2</v>
      </c>
      <c r="V12" s="12">
        <f t="shared" si="0"/>
        <v>4.4684504177283424E-2</v>
      </c>
      <c r="W12" s="7">
        <f t="shared" si="7"/>
        <v>4.0395195370112158E-2</v>
      </c>
      <c r="X12" s="7">
        <f t="shared" si="8"/>
        <v>-4.5085586657259591E-2</v>
      </c>
      <c r="Y12" s="7">
        <f t="shared" si="9"/>
        <v>4.690391287147485E-3</v>
      </c>
    </row>
    <row r="13" spans="1:26">
      <c r="A13" t="s">
        <v>11</v>
      </c>
      <c r="B13" s="3">
        <v>13817</v>
      </c>
      <c r="C13" s="3">
        <v>11687</v>
      </c>
      <c r="D13" s="4">
        <v>318</v>
      </c>
      <c r="E13" s="3">
        <v>0</v>
      </c>
      <c r="F13" s="3">
        <v>25918</v>
      </c>
      <c r="G13" s="3">
        <v>40871</v>
      </c>
      <c r="H13" t="s">
        <v>11</v>
      </c>
      <c r="I13" s="11">
        <v>14019</v>
      </c>
      <c r="J13" s="11">
        <v>9860</v>
      </c>
      <c r="K13" s="11">
        <v>465</v>
      </c>
      <c r="L13" s="11">
        <v>113</v>
      </c>
      <c r="M13" s="11">
        <v>24458</v>
      </c>
      <c r="N13" s="11">
        <v>39929</v>
      </c>
      <c r="O13" t="s">
        <v>11</v>
      </c>
      <c r="P13" s="8">
        <f t="shared" si="1"/>
        <v>0.53310440620418242</v>
      </c>
      <c r="Q13" s="8">
        <f t="shared" si="2"/>
        <v>0.45092213905393935</v>
      </c>
      <c r="R13" s="8">
        <f t="shared" si="3"/>
        <v>1.5973454741878231E-2</v>
      </c>
      <c r="S13" s="9">
        <f t="shared" si="4"/>
        <v>0.5731866873824516</v>
      </c>
      <c r="T13" s="9">
        <f t="shared" si="5"/>
        <v>0.40314007686646497</v>
      </c>
      <c r="U13" s="9">
        <f t="shared" si="6"/>
        <v>2.3673235751083491E-2</v>
      </c>
      <c r="V13" s="12">
        <f t="shared" si="0"/>
        <v>4.5326730718333597E-2</v>
      </c>
      <c r="W13" s="7">
        <f t="shared" si="7"/>
        <v>4.0082281178269175E-2</v>
      </c>
      <c r="X13" s="7">
        <f t="shared" si="8"/>
        <v>-4.7782062187474383E-2</v>
      </c>
      <c r="Y13" s="7">
        <f t="shared" si="9"/>
        <v>7.6997810092052608E-3</v>
      </c>
    </row>
    <row r="14" spans="1:26">
      <c r="A14" t="s">
        <v>12</v>
      </c>
      <c r="B14" s="3">
        <v>1262</v>
      </c>
      <c r="C14" s="4">
        <v>366</v>
      </c>
      <c r="D14" s="4">
        <v>15</v>
      </c>
      <c r="E14" s="3">
        <v>0</v>
      </c>
      <c r="F14" s="3">
        <v>1643</v>
      </c>
      <c r="G14" s="3">
        <v>2764</v>
      </c>
      <c r="H14" t="s">
        <v>12</v>
      </c>
      <c r="I14" s="11">
        <v>1297</v>
      </c>
      <c r="J14" s="11">
        <v>267</v>
      </c>
      <c r="K14" s="11">
        <v>23</v>
      </c>
      <c r="L14" s="11">
        <v>5</v>
      </c>
      <c r="M14" s="11">
        <v>1592</v>
      </c>
      <c r="N14" s="11">
        <v>2532</v>
      </c>
      <c r="O14" t="s">
        <v>12</v>
      </c>
      <c r="P14" s="8">
        <f t="shared" si="1"/>
        <v>0.76810712111990265</v>
      </c>
      <c r="Q14" s="8">
        <f t="shared" si="2"/>
        <v>0.22276323797930614</v>
      </c>
      <c r="R14" s="8">
        <f t="shared" si="3"/>
        <v>9.1296409007912364E-3</v>
      </c>
      <c r="S14" s="9">
        <f t="shared" si="4"/>
        <v>0.81469849246231152</v>
      </c>
      <c r="T14" s="9">
        <f t="shared" si="5"/>
        <v>0.16771356783919597</v>
      </c>
      <c r="U14" s="9">
        <f t="shared" si="6"/>
        <v>1.7587939698492462E-2</v>
      </c>
      <c r="V14" s="12">
        <f t="shared" si="0"/>
        <v>5.4099612283755594E-2</v>
      </c>
      <c r="W14" s="7">
        <f t="shared" si="7"/>
        <v>4.6591371342408872E-2</v>
      </c>
      <c r="X14" s="7">
        <f t="shared" si="8"/>
        <v>-5.5049670140110168E-2</v>
      </c>
      <c r="Y14" s="7">
        <f t="shared" si="9"/>
        <v>8.4582987977012258E-3</v>
      </c>
    </row>
    <row r="15" spans="1:26">
      <c r="A15" t="s">
        <v>13</v>
      </c>
      <c r="B15" s="3">
        <v>4471</v>
      </c>
      <c r="C15" s="3">
        <v>3645</v>
      </c>
      <c r="D15" s="4">
        <v>39</v>
      </c>
      <c r="E15" s="3">
        <v>0</v>
      </c>
      <c r="F15" s="3">
        <v>8157</v>
      </c>
      <c r="G15" s="3">
        <v>15809</v>
      </c>
      <c r="H15" t="s">
        <v>13</v>
      </c>
      <c r="I15" s="11">
        <v>4354</v>
      </c>
      <c r="J15" s="11">
        <v>3451</v>
      </c>
      <c r="K15" s="11">
        <v>56</v>
      </c>
      <c r="L15" s="11">
        <v>12</v>
      </c>
      <c r="M15" s="11">
        <v>7876</v>
      </c>
      <c r="N15" s="11">
        <v>14886</v>
      </c>
      <c r="O15" t="s">
        <v>13</v>
      </c>
      <c r="P15" s="8">
        <f t="shared" si="1"/>
        <v>0.54811818070369012</v>
      </c>
      <c r="Q15" s="8">
        <f t="shared" si="2"/>
        <v>0.44685546156675249</v>
      </c>
      <c r="R15" s="8">
        <f t="shared" si="3"/>
        <v>5.0263577295574357E-3</v>
      </c>
      <c r="S15" s="9">
        <f t="shared" si="4"/>
        <v>0.5528186896901981</v>
      </c>
      <c r="T15" s="9">
        <f t="shared" si="5"/>
        <v>0.43816658202133063</v>
      </c>
      <c r="U15" s="9">
        <f t="shared" si="6"/>
        <v>9.0147282884713055E-3</v>
      </c>
      <c r="V15" s="12">
        <f t="shared" si="0"/>
        <v>6.960397111833605E-3</v>
      </c>
      <c r="W15" s="7">
        <f t="shared" si="7"/>
        <v>4.7005089865079785E-3</v>
      </c>
      <c r="X15" s="7">
        <f t="shared" si="8"/>
        <v>-8.688879545421857E-3</v>
      </c>
      <c r="Y15" s="7">
        <f t="shared" si="9"/>
        <v>3.9883705589138698E-3</v>
      </c>
    </row>
    <row r="16" spans="1:26">
      <c r="A16" t="s">
        <v>14</v>
      </c>
      <c r="B16" s="3">
        <v>49242</v>
      </c>
      <c r="C16" s="3">
        <v>40413</v>
      </c>
      <c r="D16" s="4">
        <v>542</v>
      </c>
      <c r="E16" s="3">
        <v>0</v>
      </c>
      <c r="F16" s="3">
        <v>90334</v>
      </c>
      <c r="G16" s="3">
        <v>162177</v>
      </c>
      <c r="H16" t="s">
        <v>14</v>
      </c>
      <c r="I16" s="11">
        <v>49369</v>
      </c>
      <c r="J16" s="11">
        <v>35315</v>
      </c>
      <c r="K16" s="11">
        <v>889</v>
      </c>
      <c r="L16" s="11">
        <v>192</v>
      </c>
      <c r="M16" s="11">
        <v>85797</v>
      </c>
      <c r="N16" s="11">
        <v>163528</v>
      </c>
      <c r="O16" t="s">
        <v>14</v>
      </c>
      <c r="P16" s="8">
        <f t="shared" si="1"/>
        <v>0.5451103681891647</v>
      </c>
      <c r="Q16" s="8">
        <f t="shared" si="2"/>
        <v>0.44737308211747517</v>
      </c>
      <c r="R16" s="8">
        <f t="shared" si="3"/>
        <v>7.5165496933601965E-3</v>
      </c>
      <c r="S16" s="9">
        <f t="shared" si="4"/>
        <v>0.57541638985046095</v>
      </c>
      <c r="T16" s="9">
        <f t="shared" si="5"/>
        <v>0.41161112859423987</v>
      </c>
      <c r="U16" s="9">
        <f t="shared" si="6"/>
        <v>1.2972481555299136E-2</v>
      </c>
      <c r="V16" s="12">
        <f t="shared" si="0"/>
        <v>3.3740326613914351E-2</v>
      </c>
      <c r="W16" s="7">
        <f t="shared" si="7"/>
        <v>3.0306021661296256E-2</v>
      </c>
      <c r="X16" s="7">
        <f t="shared" si="8"/>
        <v>-3.5761953523235301E-2</v>
      </c>
      <c r="Y16" s="7">
        <f t="shared" si="9"/>
        <v>5.4559318619389393E-3</v>
      </c>
    </row>
    <row r="17" spans="1:25">
      <c r="A17" t="s">
        <v>15</v>
      </c>
      <c r="B17" s="3">
        <v>246275</v>
      </c>
      <c r="C17" s="3">
        <v>275527</v>
      </c>
      <c r="D17" s="3">
        <v>3602</v>
      </c>
      <c r="E17" s="3">
        <v>0</v>
      </c>
      <c r="F17" s="3">
        <v>525715</v>
      </c>
      <c r="G17" s="3">
        <v>931118</v>
      </c>
      <c r="H17" t="s">
        <v>15</v>
      </c>
      <c r="I17" s="11">
        <v>240519</v>
      </c>
      <c r="J17" s="11">
        <v>263871</v>
      </c>
      <c r="K17" s="11">
        <v>5254</v>
      </c>
      <c r="L17" s="11">
        <v>1761</v>
      </c>
      <c r="M17" s="11">
        <v>511411</v>
      </c>
      <c r="N17" s="11">
        <v>918552</v>
      </c>
      <c r="O17" t="s">
        <v>15</v>
      </c>
      <c r="P17" s="8">
        <f t="shared" si="1"/>
        <v>0.46845724394396204</v>
      </c>
      <c r="Q17" s="8">
        <f t="shared" si="2"/>
        <v>0.52409955964733745</v>
      </c>
      <c r="R17" s="8">
        <f t="shared" si="3"/>
        <v>7.4431964087005318E-3</v>
      </c>
      <c r="S17" s="9">
        <f t="shared" si="4"/>
        <v>0.47030470599967539</v>
      </c>
      <c r="T17" s="9">
        <f t="shared" si="5"/>
        <v>0.51596661002598687</v>
      </c>
      <c r="U17" s="9">
        <f t="shared" si="6"/>
        <v>1.3728683974337666E-2</v>
      </c>
      <c r="V17" s="12">
        <f t="shared" si="0"/>
        <v>4.8810351366795901E-3</v>
      </c>
      <c r="W17" s="7">
        <f t="shared" si="7"/>
        <v>1.8474620557133448E-3</v>
      </c>
      <c r="X17" s="7">
        <f t="shared" si="8"/>
        <v>-8.1329496213505825E-3</v>
      </c>
      <c r="Y17" s="7">
        <f t="shared" si="9"/>
        <v>6.2854875656371345E-3</v>
      </c>
    </row>
    <row r="18" spans="1:25">
      <c r="A18" t="s">
        <v>16</v>
      </c>
      <c r="B18" s="3">
        <v>3418</v>
      </c>
      <c r="C18" s="3">
        <v>1467</v>
      </c>
      <c r="D18" s="4">
        <v>33</v>
      </c>
      <c r="E18" s="3">
        <v>0</v>
      </c>
      <c r="F18" s="3">
        <v>4939</v>
      </c>
      <c r="G18" s="3">
        <v>6935</v>
      </c>
      <c r="H18" t="s">
        <v>16</v>
      </c>
      <c r="I18" s="11">
        <v>3637</v>
      </c>
      <c r="J18" s="11">
        <v>1220</v>
      </c>
      <c r="K18" s="11">
        <v>85</v>
      </c>
      <c r="L18" s="11">
        <v>29</v>
      </c>
      <c r="M18" s="11">
        <v>4972</v>
      </c>
      <c r="N18" s="11">
        <v>7195</v>
      </c>
      <c r="O18" t="s">
        <v>16</v>
      </c>
      <c r="P18" s="8">
        <f t="shared" si="1"/>
        <v>0.69204292366875886</v>
      </c>
      <c r="Q18" s="8">
        <f t="shared" si="2"/>
        <v>0.29702368900587162</v>
      </c>
      <c r="R18" s="8">
        <f t="shared" si="3"/>
        <v>1.0933387325369508E-2</v>
      </c>
      <c r="S18" s="9">
        <f t="shared" si="4"/>
        <v>0.73149637972646819</v>
      </c>
      <c r="T18" s="9">
        <f t="shared" si="5"/>
        <v>0.24537409493161705</v>
      </c>
      <c r="U18" s="9">
        <f t="shared" si="6"/>
        <v>2.3129525341914724E-2</v>
      </c>
      <c r="V18" s="12">
        <f t="shared" si="0"/>
        <v>4.912320408725368E-2</v>
      </c>
      <c r="W18" s="7">
        <f t="shared" si="7"/>
        <v>3.9453456057709335E-2</v>
      </c>
      <c r="X18" s="7">
        <f t="shared" si="8"/>
        <v>-5.1649594074254568E-2</v>
      </c>
      <c r="Y18" s="7">
        <f t="shared" si="9"/>
        <v>1.2196138016545215E-2</v>
      </c>
    </row>
    <row r="19" spans="1:25">
      <c r="A19" t="s">
        <v>17</v>
      </c>
      <c r="B19" s="4">
        <v>316</v>
      </c>
      <c r="C19" s="4">
        <v>40</v>
      </c>
      <c r="D19" s="4">
        <v>5</v>
      </c>
      <c r="E19" s="3">
        <v>0</v>
      </c>
      <c r="F19" s="4">
        <v>361</v>
      </c>
      <c r="G19" s="4">
        <v>438</v>
      </c>
      <c r="H19" t="s">
        <v>17</v>
      </c>
      <c r="I19" s="11">
        <v>324</v>
      </c>
      <c r="J19" s="11">
        <v>32</v>
      </c>
      <c r="K19" s="11">
        <v>3</v>
      </c>
      <c r="L19" s="11">
        <v>3</v>
      </c>
      <c r="M19" s="11">
        <v>363</v>
      </c>
      <c r="N19" s="11">
        <v>431</v>
      </c>
      <c r="O19" t="s">
        <v>17</v>
      </c>
      <c r="P19" s="8">
        <f t="shared" si="1"/>
        <v>0.8753462603878116</v>
      </c>
      <c r="Q19" s="8">
        <f t="shared" si="2"/>
        <v>0.11080332409972299</v>
      </c>
      <c r="R19" s="8">
        <f t="shared" si="3"/>
        <v>1.3850415512465374E-2</v>
      </c>
      <c r="S19" s="9">
        <f t="shared" si="4"/>
        <v>0.8925619834710744</v>
      </c>
      <c r="T19" s="9">
        <f t="shared" si="5"/>
        <v>8.8154269972451793E-2</v>
      </c>
      <c r="U19" s="9">
        <f t="shared" si="6"/>
        <v>1.928374655647383E-2</v>
      </c>
      <c r="V19" s="12">
        <f t="shared" si="0"/>
        <v>2.2471910112359605E-2</v>
      </c>
      <c r="W19" s="7">
        <f t="shared" si="7"/>
        <v>1.7215723083262802E-2</v>
      </c>
      <c r="X19" s="7">
        <f t="shared" si="8"/>
        <v>-2.2649054127271195E-2</v>
      </c>
      <c r="Y19" s="7">
        <f t="shared" si="9"/>
        <v>5.4333310440084562E-3</v>
      </c>
    </row>
    <row r="20" spans="1:25">
      <c r="A20" t="s">
        <v>18</v>
      </c>
      <c r="B20" s="3">
        <v>5762</v>
      </c>
      <c r="C20" s="3">
        <v>1797</v>
      </c>
      <c r="D20" s="4">
        <v>87</v>
      </c>
      <c r="E20" s="3">
        <v>0</v>
      </c>
      <c r="F20" s="3">
        <v>7646</v>
      </c>
      <c r="G20" s="3">
        <v>12626</v>
      </c>
      <c r="H20" t="s">
        <v>18</v>
      </c>
      <c r="I20" s="11">
        <v>5873</v>
      </c>
      <c r="J20" s="11">
        <v>1366</v>
      </c>
      <c r="K20" s="11">
        <v>84</v>
      </c>
      <c r="L20" s="11">
        <v>13</v>
      </c>
      <c r="M20" s="11">
        <v>7343</v>
      </c>
      <c r="N20" s="11">
        <v>11977</v>
      </c>
      <c r="O20" t="s">
        <v>18</v>
      </c>
      <c r="P20" s="8">
        <f t="shared" si="1"/>
        <v>0.75359665184410152</v>
      </c>
      <c r="Q20" s="8">
        <f t="shared" si="2"/>
        <v>0.23502484959455924</v>
      </c>
      <c r="R20" s="8">
        <f t="shared" si="3"/>
        <v>1.1378498561339262E-2</v>
      </c>
      <c r="S20" s="9">
        <f t="shared" si="4"/>
        <v>0.79980934223069589</v>
      </c>
      <c r="T20" s="9">
        <f t="shared" si="5"/>
        <v>0.18602750919242816</v>
      </c>
      <c r="U20" s="9">
        <f t="shared" si="6"/>
        <v>1.4163148576875936E-2</v>
      </c>
      <c r="V20" s="12">
        <f t="shared" si="0"/>
        <v>4.9029761748445533E-2</v>
      </c>
      <c r="W20" s="7">
        <f t="shared" si="7"/>
        <v>4.6212690386594368E-2</v>
      </c>
      <c r="X20" s="7">
        <f t="shared" si="8"/>
        <v>-4.8997340402131079E-2</v>
      </c>
      <c r="Y20" s="7">
        <f t="shared" si="9"/>
        <v>2.784650015536674E-3</v>
      </c>
    </row>
    <row r="21" spans="1:25">
      <c r="A21" t="s">
        <v>19</v>
      </c>
      <c r="B21" s="3">
        <v>24162</v>
      </c>
      <c r="C21" s="3">
        <v>10815</v>
      </c>
      <c r="D21" s="4">
        <v>173</v>
      </c>
      <c r="E21" s="3">
        <v>0</v>
      </c>
      <c r="F21" s="3">
        <v>35186</v>
      </c>
      <c r="G21" s="3">
        <v>60017</v>
      </c>
      <c r="H21" t="s">
        <v>19</v>
      </c>
      <c r="I21" s="11">
        <v>24840</v>
      </c>
      <c r="J21" s="11">
        <v>10184</v>
      </c>
      <c r="K21" s="11">
        <v>263</v>
      </c>
      <c r="L21" s="11">
        <v>70</v>
      </c>
      <c r="M21" s="11">
        <v>35357</v>
      </c>
      <c r="N21" s="11">
        <v>57307</v>
      </c>
      <c r="O21" t="s">
        <v>19</v>
      </c>
      <c r="P21" s="8">
        <f t="shared" si="1"/>
        <v>0.68669357130676978</v>
      </c>
      <c r="Q21" s="8">
        <f t="shared" si="2"/>
        <v>0.30736656624793951</v>
      </c>
      <c r="R21" s="8">
        <f t="shared" si="3"/>
        <v>5.9398624452907407E-3</v>
      </c>
      <c r="S21" s="9">
        <f t="shared" si="4"/>
        <v>0.70254829312441669</v>
      </c>
      <c r="T21" s="9">
        <f t="shared" si="5"/>
        <v>0.2880334870039879</v>
      </c>
      <c r="U21" s="9">
        <f t="shared" si="6"/>
        <v>9.4182198715954402E-3</v>
      </c>
      <c r="V21" s="12">
        <f t="shared" si="0"/>
        <v>1.8431148639829975E-2</v>
      </c>
      <c r="W21" s="7">
        <f t="shared" si="7"/>
        <v>1.5854721817646911E-2</v>
      </c>
      <c r="X21" s="7">
        <f t="shared" si="8"/>
        <v>-1.9333079243951612E-2</v>
      </c>
      <c r="Y21" s="7">
        <f t="shared" si="9"/>
        <v>3.4783574263046995E-3</v>
      </c>
    </row>
    <row r="22" spans="1:25">
      <c r="A22" t="s">
        <v>20</v>
      </c>
      <c r="B22" s="3">
        <v>67515</v>
      </c>
      <c r="C22" s="3">
        <v>36480</v>
      </c>
      <c r="D22" s="4">
        <v>726</v>
      </c>
      <c r="E22" s="3">
        <v>0</v>
      </c>
      <c r="F22" s="3">
        <v>104940</v>
      </c>
      <c r="G22" s="3">
        <v>172083</v>
      </c>
      <c r="H22" t="s">
        <v>20</v>
      </c>
      <c r="I22" s="11">
        <v>70684</v>
      </c>
      <c r="J22" s="11">
        <v>34327</v>
      </c>
      <c r="K22" s="11">
        <v>1123</v>
      </c>
      <c r="L22" s="11">
        <v>288</v>
      </c>
      <c r="M22" s="11">
        <v>106423</v>
      </c>
      <c r="N22" s="11">
        <v>178505</v>
      </c>
      <c r="O22" t="s">
        <v>20</v>
      </c>
      <c r="P22" s="8">
        <f t="shared" si="1"/>
        <v>0.64336763865065749</v>
      </c>
      <c r="Q22" s="8">
        <f t="shared" si="2"/>
        <v>0.34762721555174386</v>
      </c>
      <c r="R22" s="8">
        <f t="shared" si="3"/>
        <v>9.0051457975986286E-3</v>
      </c>
      <c r="S22" s="9">
        <f t="shared" si="4"/>
        <v>0.66417973558347354</v>
      </c>
      <c r="T22" s="9">
        <f t="shared" si="5"/>
        <v>0.32255245576614078</v>
      </c>
      <c r="U22" s="9">
        <f t="shared" si="6"/>
        <v>1.3267808650385725E-2</v>
      </c>
      <c r="V22" s="12">
        <f t="shared" si="0"/>
        <v>2.3896531534916554E-2</v>
      </c>
      <c r="W22" s="7">
        <f t="shared" si="7"/>
        <v>2.0812096932816049E-2</v>
      </c>
      <c r="X22" s="7">
        <f t="shared" si="8"/>
        <v>-2.5074759785603085E-2</v>
      </c>
      <c r="Y22" s="7">
        <f t="shared" si="9"/>
        <v>4.2626628527870965E-3</v>
      </c>
    </row>
    <row r="23" spans="1:25">
      <c r="A23" t="s">
        <v>21</v>
      </c>
      <c r="B23" s="3">
        <v>37465</v>
      </c>
      <c r="C23" s="3">
        <v>20502</v>
      </c>
      <c r="D23" s="4">
        <v>597</v>
      </c>
      <c r="E23" s="3">
        <v>0</v>
      </c>
      <c r="F23" s="3">
        <v>58673</v>
      </c>
      <c r="G23" s="3">
        <v>92984</v>
      </c>
      <c r="H23" t="s">
        <v>21</v>
      </c>
      <c r="I23" s="11">
        <v>37152</v>
      </c>
      <c r="J23" s="11">
        <v>17440</v>
      </c>
      <c r="K23" s="11">
        <v>1046</v>
      </c>
      <c r="L23" s="11">
        <v>207</v>
      </c>
      <c r="M23" s="11">
        <v>55866</v>
      </c>
      <c r="N23" s="11">
        <v>91496</v>
      </c>
      <c r="O23" t="s">
        <v>21</v>
      </c>
      <c r="P23" s="8">
        <f t="shared" si="1"/>
        <v>0.63853902135564911</v>
      </c>
      <c r="Q23" s="8">
        <f t="shared" si="2"/>
        <v>0.34942818672984166</v>
      </c>
      <c r="R23" s="8">
        <f t="shared" si="3"/>
        <v>1.203279191450923E-2</v>
      </c>
      <c r="S23" s="9">
        <f t="shared" si="4"/>
        <v>0.66501986897218346</v>
      </c>
      <c r="T23" s="9">
        <f t="shared" si="5"/>
        <v>0.31217556295421184</v>
      </c>
      <c r="U23" s="9">
        <f t="shared" si="6"/>
        <v>2.2804568073604696E-2</v>
      </c>
      <c r="V23" s="12">
        <f t="shared" si="0"/>
        <v>3.4223265770064293E-2</v>
      </c>
      <c r="W23" s="7">
        <f t="shared" si="7"/>
        <v>2.6480847616534353E-2</v>
      </c>
      <c r="X23" s="7">
        <f t="shared" si="8"/>
        <v>-3.7252623775629823E-2</v>
      </c>
      <c r="Y23" s="7">
        <f t="shared" si="9"/>
        <v>1.0771776159095466E-2</v>
      </c>
    </row>
    <row r="24" spans="1:25">
      <c r="A24" t="s">
        <v>22</v>
      </c>
      <c r="B24" s="3">
        <v>1855</v>
      </c>
      <c r="C24" s="3">
        <v>1970</v>
      </c>
      <c r="D24" s="4">
        <v>53</v>
      </c>
      <c r="E24" s="3">
        <v>0</v>
      </c>
      <c r="F24" s="3">
        <v>3900</v>
      </c>
      <c r="G24" s="3">
        <v>6484</v>
      </c>
      <c r="H24" t="s">
        <v>22</v>
      </c>
      <c r="I24" s="11">
        <v>1975</v>
      </c>
      <c r="J24" s="11">
        <v>1765</v>
      </c>
      <c r="K24" s="11">
        <v>91</v>
      </c>
      <c r="L24" s="11">
        <v>35</v>
      </c>
      <c r="M24" s="11">
        <v>3866</v>
      </c>
      <c r="N24" s="11">
        <v>6782</v>
      </c>
      <c r="O24" t="s">
        <v>22</v>
      </c>
      <c r="P24" s="8">
        <f t="shared" si="1"/>
        <v>0.47564102564102562</v>
      </c>
      <c r="Q24" s="8">
        <f t="shared" si="2"/>
        <v>0.50512820512820511</v>
      </c>
      <c r="R24" s="8">
        <f t="shared" si="3"/>
        <v>1.9230769230769232E-2</v>
      </c>
      <c r="S24" s="9">
        <f t="shared" si="4"/>
        <v>0.51086394205897567</v>
      </c>
      <c r="T24" s="9">
        <f t="shared" si="5"/>
        <v>0.45654423176409725</v>
      </c>
      <c r="U24" s="9">
        <f t="shared" si="6"/>
        <v>3.2591826176927054E-2</v>
      </c>
      <c r="V24" s="12">
        <f t="shared" si="0"/>
        <v>4.3107546048722523E-2</v>
      </c>
      <c r="W24" s="7">
        <f t="shared" si="7"/>
        <v>3.5222916417950056E-2</v>
      </c>
      <c r="X24" s="7">
        <f t="shared" si="8"/>
        <v>-4.8583973364107857E-2</v>
      </c>
      <c r="Y24" s="7">
        <f t="shared" si="9"/>
        <v>1.3361056946157822E-2</v>
      </c>
    </row>
    <row r="25" spans="1:25">
      <c r="A25" t="s">
        <v>23</v>
      </c>
      <c r="B25" s="4">
        <v>617</v>
      </c>
      <c r="C25" s="4">
        <v>205</v>
      </c>
      <c r="D25" s="4">
        <v>7</v>
      </c>
      <c r="E25" s="3">
        <v>0</v>
      </c>
      <c r="F25" s="4">
        <v>830</v>
      </c>
      <c r="G25" s="3">
        <v>1255</v>
      </c>
      <c r="H25" t="s">
        <v>23</v>
      </c>
      <c r="I25" s="11">
        <v>576</v>
      </c>
      <c r="J25" s="11">
        <v>117</v>
      </c>
      <c r="K25" s="11">
        <v>4</v>
      </c>
      <c r="L25" s="11">
        <v>3</v>
      </c>
      <c r="M25" s="11">
        <v>700</v>
      </c>
      <c r="N25" s="11">
        <v>1141</v>
      </c>
      <c r="O25" t="s">
        <v>23</v>
      </c>
      <c r="P25" s="8">
        <f t="shared" si="1"/>
        <v>0.74337349397590358</v>
      </c>
      <c r="Q25" s="8">
        <f t="shared" si="2"/>
        <v>0.24698795180722891</v>
      </c>
      <c r="R25" s="8">
        <f t="shared" si="3"/>
        <v>9.6385542168674707E-3</v>
      </c>
      <c r="S25" s="9">
        <f t="shared" si="4"/>
        <v>0.82285714285714284</v>
      </c>
      <c r="T25" s="9">
        <f t="shared" si="5"/>
        <v>0.16714285714285715</v>
      </c>
      <c r="U25" s="9">
        <f t="shared" si="6"/>
        <v>0.01</v>
      </c>
      <c r="V25" s="12">
        <f t="shared" si="0"/>
        <v>8.0560558662748472E-2</v>
      </c>
      <c r="W25" s="7">
        <f t="shared" si="7"/>
        <v>7.9483648881239266E-2</v>
      </c>
      <c r="X25" s="7">
        <f t="shared" si="8"/>
        <v>-7.9845094664371757E-2</v>
      </c>
      <c r="Y25" s="7">
        <f t="shared" si="9"/>
        <v>3.6144578313252948E-4</v>
      </c>
    </row>
    <row r="26" spans="1:25">
      <c r="A26" t="s">
        <v>24</v>
      </c>
      <c r="B26" s="4">
        <v>556</v>
      </c>
      <c r="C26" s="3">
        <v>1747</v>
      </c>
      <c r="D26" s="4">
        <v>6</v>
      </c>
      <c r="E26" s="3">
        <v>0</v>
      </c>
      <c r="F26" s="3">
        <v>2309</v>
      </c>
      <c r="G26" s="3">
        <v>6456</v>
      </c>
      <c r="H26" t="s">
        <v>24</v>
      </c>
      <c r="I26" s="11">
        <v>507</v>
      </c>
      <c r="J26" s="11">
        <v>1886</v>
      </c>
      <c r="K26" s="11">
        <v>6</v>
      </c>
      <c r="L26" s="11">
        <v>4</v>
      </c>
      <c r="M26" s="11">
        <v>2403</v>
      </c>
      <c r="N26" s="11">
        <v>6622</v>
      </c>
      <c r="O26" t="s">
        <v>24</v>
      </c>
      <c r="P26" s="8">
        <f t="shared" si="1"/>
        <v>0.2407968817669987</v>
      </c>
      <c r="Q26" s="8">
        <f t="shared" si="2"/>
        <v>0.75660459073191855</v>
      </c>
      <c r="R26" s="8">
        <f t="shared" si="3"/>
        <v>2.5985275010827198E-3</v>
      </c>
      <c r="S26" s="9">
        <f t="shared" si="4"/>
        <v>0.21098626716604243</v>
      </c>
      <c r="T26" s="9">
        <f t="shared" si="5"/>
        <v>0.78485226799833541</v>
      </c>
      <c r="U26" s="9">
        <f t="shared" si="6"/>
        <v>4.1614648356221393E-3</v>
      </c>
      <c r="V26" s="12">
        <f t="shared" si="0"/>
        <v>-2.9556281083976454E-2</v>
      </c>
      <c r="W26" s="7">
        <f t="shared" si="7"/>
        <v>-2.981061460095627E-2</v>
      </c>
      <c r="X26" s="7">
        <f t="shared" si="8"/>
        <v>2.824767726641686E-2</v>
      </c>
      <c r="Y26" s="7">
        <f t="shared" si="9"/>
        <v>1.5629373345394195E-3</v>
      </c>
    </row>
    <row r="27" spans="1:25">
      <c r="A27" t="s">
        <v>25</v>
      </c>
      <c r="B27" s="3">
        <v>12052</v>
      </c>
      <c r="C27" s="3">
        <v>2822</v>
      </c>
      <c r="D27" s="4">
        <v>121</v>
      </c>
      <c r="E27" s="3">
        <v>0</v>
      </c>
      <c r="F27" s="3">
        <v>15015</v>
      </c>
      <c r="G27" s="3">
        <v>24884</v>
      </c>
      <c r="H27" t="s">
        <v>25</v>
      </c>
      <c r="I27" s="11">
        <v>11894</v>
      </c>
      <c r="J27" s="11">
        <v>1904</v>
      </c>
      <c r="K27" s="11">
        <v>114</v>
      </c>
      <c r="L27" s="11">
        <v>24</v>
      </c>
      <c r="M27" s="11">
        <v>13944</v>
      </c>
      <c r="N27" s="11">
        <v>22565</v>
      </c>
      <c r="O27" t="s">
        <v>25</v>
      </c>
      <c r="P27" s="8">
        <f t="shared" si="1"/>
        <v>0.80266400266400262</v>
      </c>
      <c r="Q27" s="8">
        <f t="shared" si="2"/>
        <v>0.18794538794538795</v>
      </c>
      <c r="R27" s="8">
        <f t="shared" si="3"/>
        <v>9.3906093906093915E-3</v>
      </c>
      <c r="S27" s="9">
        <f t="shared" si="4"/>
        <v>0.85298336201950664</v>
      </c>
      <c r="T27" s="9">
        <f t="shared" si="5"/>
        <v>0.13654618473895583</v>
      </c>
      <c r="U27" s="9">
        <f t="shared" si="6"/>
        <v>1.0470453241537579E-2</v>
      </c>
      <c r="V27" s="12">
        <f t="shared" si="0"/>
        <v>5.1736027282991648E-2</v>
      </c>
      <c r="W27" s="7">
        <f t="shared" si="7"/>
        <v>5.0319359355504023E-2</v>
      </c>
      <c r="X27" s="7">
        <f t="shared" si="8"/>
        <v>-5.1399203206432126E-2</v>
      </c>
      <c r="Y27" s="7">
        <f t="shared" si="9"/>
        <v>1.0798438509281878E-3</v>
      </c>
    </row>
    <row r="28" spans="1:25">
      <c r="A28" t="s">
        <v>26</v>
      </c>
      <c r="B28" s="3">
        <v>4547</v>
      </c>
      <c r="C28" s="3">
        <v>2053</v>
      </c>
      <c r="D28" s="4">
        <v>59</v>
      </c>
      <c r="E28" s="3">
        <v>0</v>
      </c>
      <c r="F28" s="3">
        <v>6665</v>
      </c>
      <c r="G28" s="3">
        <v>11234</v>
      </c>
      <c r="H28" t="s">
        <v>26</v>
      </c>
      <c r="I28" s="11">
        <v>4671</v>
      </c>
      <c r="J28" s="11">
        <v>1705</v>
      </c>
      <c r="K28" s="11">
        <v>64</v>
      </c>
      <c r="L28" s="11">
        <v>15</v>
      </c>
      <c r="M28" s="11">
        <v>6456</v>
      </c>
      <c r="N28" s="11">
        <v>10926</v>
      </c>
      <c r="O28" t="s">
        <v>26</v>
      </c>
      <c r="P28" s="8">
        <f t="shared" si="1"/>
        <v>0.68222055513878466</v>
      </c>
      <c r="Q28" s="8">
        <f t="shared" si="2"/>
        <v>0.30802700675168793</v>
      </c>
      <c r="R28" s="8">
        <f t="shared" si="3"/>
        <v>9.7524381095273824E-3</v>
      </c>
      <c r="S28" s="9">
        <f t="shared" si="4"/>
        <v>0.7235130111524164</v>
      </c>
      <c r="T28" s="9">
        <f t="shared" si="5"/>
        <v>0.26409541511771994</v>
      </c>
      <c r="U28" s="9">
        <f t="shared" si="6"/>
        <v>1.2391573729863693E-2</v>
      </c>
      <c r="V28" s="12">
        <f t="shared" si="0"/>
        <v>4.3651572183567189E-2</v>
      </c>
      <c r="W28" s="7">
        <f t="shared" si="7"/>
        <v>4.129245601363174E-2</v>
      </c>
      <c r="X28" s="7">
        <f t="shared" si="8"/>
        <v>-4.3931591633967981E-2</v>
      </c>
      <c r="Y28" s="7">
        <f t="shared" si="9"/>
        <v>2.6391356203363109E-3</v>
      </c>
    </row>
    <row r="29" spans="1:25">
      <c r="A29" t="s">
        <v>27</v>
      </c>
      <c r="B29" s="3">
        <v>12059</v>
      </c>
      <c r="C29" s="3">
        <v>4608</v>
      </c>
      <c r="D29" s="4">
        <v>190</v>
      </c>
      <c r="E29" s="3">
        <v>0</v>
      </c>
      <c r="F29" s="3">
        <v>16893</v>
      </c>
      <c r="G29" s="3">
        <v>26474</v>
      </c>
      <c r="H29" t="s">
        <v>27</v>
      </c>
      <c r="I29" s="11">
        <v>12828</v>
      </c>
      <c r="J29" s="11">
        <v>3672</v>
      </c>
      <c r="K29" s="11">
        <v>231</v>
      </c>
      <c r="L29" s="11">
        <v>39</v>
      </c>
      <c r="M29" s="11">
        <v>16779</v>
      </c>
      <c r="N29" s="11">
        <v>26636</v>
      </c>
      <c r="O29" t="s">
        <v>27</v>
      </c>
      <c r="P29" s="8">
        <f t="shared" si="1"/>
        <v>0.71384597170425623</v>
      </c>
      <c r="Q29" s="8">
        <f t="shared" si="2"/>
        <v>0.27277570591369205</v>
      </c>
      <c r="R29" s="8">
        <f t="shared" si="3"/>
        <v>1.3378322382051737E-2</v>
      </c>
      <c r="S29" s="9">
        <f t="shared" si="4"/>
        <v>0.76452708743071696</v>
      </c>
      <c r="T29" s="9">
        <f t="shared" si="5"/>
        <v>0.21884498480243161</v>
      </c>
      <c r="U29" s="9">
        <f t="shared" si="6"/>
        <v>1.662792776685142E-2</v>
      </c>
      <c r="V29" s="12">
        <f t="shared" si="0"/>
        <v>5.392901596513533E-2</v>
      </c>
      <c r="W29" s="7">
        <f t="shared" si="7"/>
        <v>5.0681115726460724E-2</v>
      </c>
      <c r="X29" s="7">
        <f t="shared" si="8"/>
        <v>-5.3930721111260432E-2</v>
      </c>
      <c r="Y29" s="7">
        <f t="shared" si="9"/>
        <v>3.2496053847996826E-3</v>
      </c>
    </row>
    <row r="30" spans="1:25">
      <c r="A30" t="s">
        <v>28</v>
      </c>
      <c r="B30" s="3">
        <v>6107</v>
      </c>
      <c r="C30" s="3">
        <v>5403</v>
      </c>
      <c r="D30" s="4">
        <v>106</v>
      </c>
      <c r="E30" s="3">
        <v>0</v>
      </c>
      <c r="F30" s="3">
        <v>11648</v>
      </c>
      <c r="G30" s="3">
        <v>21265</v>
      </c>
      <c r="H30" t="s">
        <v>28</v>
      </c>
      <c r="I30" s="11">
        <v>6018</v>
      </c>
      <c r="J30" s="11">
        <v>4787</v>
      </c>
      <c r="K30" s="11">
        <v>204</v>
      </c>
      <c r="L30" s="11">
        <v>46</v>
      </c>
      <c r="M30" s="11">
        <v>11061</v>
      </c>
      <c r="N30" s="11">
        <v>20791</v>
      </c>
      <c r="O30" t="s">
        <v>28</v>
      </c>
      <c r="P30" s="8">
        <f t="shared" si="1"/>
        <v>0.52429601648351654</v>
      </c>
      <c r="Q30" s="8">
        <f t="shared" si="2"/>
        <v>0.46385645604395603</v>
      </c>
      <c r="R30" s="8">
        <f t="shared" si="3"/>
        <v>1.1847527472527472E-2</v>
      </c>
      <c r="S30" s="9">
        <f t="shared" si="4"/>
        <v>0.54407377271494439</v>
      </c>
      <c r="T30" s="9">
        <f t="shared" si="5"/>
        <v>0.43278184612602838</v>
      </c>
      <c r="U30" s="9">
        <f t="shared" si="6"/>
        <v>2.3144381159027214E-2</v>
      </c>
      <c r="V30" s="12">
        <f t="shared" si="0"/>
        <v>2.6382265828438833E-2</v>
      </c>
      <c r="W30" s="7">
        <f t="shared" si="7"/>
        <v>1.9777756231427857E-2</v>
      </c>
      <c r="X30" s="7">
        <f t="shared" si="8"/>
        <v>-3.1074609917927654E-2</v>
      </c>
      <c r="Y30" s="7">
        <f t="shared" si="9"/>
        <v>1.1296853686499742E-2</v>
      </c>
    </row>
    <row r="31" spans="1:25">
      <c r="A31" t="s">
        <v>29</v>
      </c>
      <c r="B31" s="3">
        <v>4106</v>
      </c>
      <c r="C31" s="3">
        <v>2729</v>
      </c>
      <c r="D31" s="4">
        <v>34</v>
      </c>
      <c r="E31" s="3">
        <v>0</v>
      </c>
      <c r="F31" s="3">
        <v>6879</v>
      </c>
      <c r="G31" s="3">
        <v>13096</v>
      </c>
      <c r="H31" t="s">
        <v>29</v>
      </c>
      <c r="I31" s="11">
        <v>4145</v>
      </c>
      <c r="J31" s="11">
        <v>2510</v>
      </c>
      <c r="K31" s="11">
        <v>72</v>
      </c>
      <c r="L31" s="11">
        <v>19</v>
      </c>
      <c r="M31" s="11">
        <v>6749</v>
      </c>
      <c r="N31" s="11">
        <v>12511</v>
      </c>
      <c r="O31" t="s">
        <v>29</v>
      </c>
      <c r="P31" s="8">
        <f t="shared" si="1"/>
        <v>0.596889082715511</v>
      </c>
      <c r="Q31" s="8">
        <f t="shared" si="2"/>
        <v>0.39671463875563306</v>
      </c>
      <c r="R31" s="8">
        <f t="shared" si="3"/>
        <v>6.3962785288559382E-3</v>
      </c>
      <c r="S31" s="9">
        <f t="shared" si="4"/>
        <v>0.61416506149059125</v>
      </c>
      <c r="T31" s="9">
        <f t="shared" si="5"/>
        <v>0.37190694917765593</v>
      </c>
      <c r="U31" s="9">
        <f t="shared" si="6"/>
        <v>1.3927989331752853E-2</v>
      </c>
      <c r="V31" s="12">
        <f t="shared" si="0"/>
        <v>2.2108441052016592E-2</v>
      </c>
      <c r="W31" s="7">
        <f t="shared" si="7"/>
        <v>1.7275978775080247E-2</v>
      </c>
      <c r="X31" s="7">
        <f t="shared" si="8"/>
        <v>-2.4807689577977132E-2</v>
      </c>
      <c r="Y31" s="7">
        <f t="shared" si="9"/>
        <v>7.5317108028969144E-3</v>
      </c>
    </row>
    <row r="32" spans="1:25">
      <c r="A32" t="s">
        <v>30</v>
      </c>
      <c r="B32" s="3">
        <v>4589</v>
      </c>
      <c r="C32" s="3">
        <v>1063</v>
      </c>
      <c r="D32" s="4">
        <v>59</v>
      </c>
      <c r="E32" s="3">
        <v>0</v>
      </c>
      <c r="F32" s="3">
        <v>5716</v>
      </c>
      <c r="G32" s="3">
        <v>9228</v>
      </c>
      <c r="H32" t="s">
        <v>30</v>
      </c>
      <c r="I32" s="11">
        <v>4376</v>
      </c>
      <c r="J32" s="11">
        <v>751</v>
      </c>
      <c r="K32" s="11">
        <v>53</v>
      </c>
      <c r="L32" s="11">
        <v>15</v>
      </c>
      <c r="M32" s="11">
        <v>5195</v>
      </c>
      <c r="N32" s="11">
        <v>8869</v>
      </c>
      <c r="O32" t="s">
        <v>30</v>
      </c>
      <c r="P32" s="8">
        <f t="shared" si="1"/>
        <v>0.8028341497550735</v>
      </c>
      <c r="Q32" s="8">
        <f t="shared" si="2"/>
        <v>0.18596920923722884</v>
      </c>
      <c r="R32" s="8">
        <f t="shared" si="3"/>
        <v>1.119664100769769E-2</v>
      </c>
      <c r="S32" s="9">
        <f t="shared" si="4"/>
        <v>0.84234841193455245</v>
      </c>
      <c r="T32" s="9">
        <f t="shared" si="5"/>
        <v>0.14456207892204043</v>
      </c>
      <c r="U32" s="9">
        <f t="shared" si="6"/>
        <v>1.3089509143407122E-2</v>
      </c>
      <c r="V32" s="12">
        <f t="shared" si="0"/>
        <v>4.1595595028525945E-2</v>
      </c>
      <c r="W32" s="7">
        <f t="shared" si="7"/>
        <v>3.9514262179478954E-2</v>
      </c>
      <c r="X32" s="7">
        <f t="shared" si="8"/>
        <v>-4.1407130315188417E-2</v>
      </c>
      <c r="Y32" s="7">
        <f t="shared" si="9"/>
        <v>1.8928681357094322E-3</v>
      </c>
    </row>
    <row r="33" spans="1:25">
      <c r="A33" t="s">
        <v>31</v>
      </c>
      <c r="B33" s="3">
        <v>26671</v>
      </c>
      <c r="C33" s="3">
        <v>48480</v>
      </c>
      <c r="D33" s="4">
        <v>457</v>
      </c>
      <c r="E33" s="3">
        <v>0</v>
      </c>
      <c r="F33" s="3">
        <v>75657</v>
      </c>
      <c r="G33" s="3">
        <v>174428</v>
      </c>
      <c r="H33" t="s">
        <v>31</v>
      </c>
      <c r="I33" s="11">
        <v>24955</v>
      </c>
      <c r="J33" s="11">
        <v>49159</v>
      </c>
      <c r="K33" s="11">
        <v>536</v>
      </c>
      <c r="L33" s="11">
        <v>152</v>
      </c>
      <c r="M33" s="11">
        <v>74802</v>
      </c>
      <c r="N33" s="11">
        <v>180389</v>
      </c>
      <c r="O33" t="s">
        <v>31</v>
      </c>
      <c r="P33" s="8">
        <f t="shared" si="1"/>
        <v>0.35252521247207791</v>
      </c>
      <c r="Q33" s="8">
        <f t="shared" si="2"/>
        <v>0.64078670843411711</v>
      </c>
      <c r="R33" s="8">
        <f t="shared" si="3"/>
        <v>6.6880790938049356E-3</v>
      </c>
      <c r="S33" s="9">
        <f t="shared" si="4"/>
        <v>0.33361407448998692</v>
      </c>
      <c r="T33" s="9">
        <f t="shared" si="5"/>
        <v>0.65718831047298198</v>
      </c>
      <c r="U33" s="9">
        <f t="shared" si="6"/>
        <v>9.1976150370310962E-3</v>
      </c>
      <c r="V33" s="12">
        <f t="shared" si="0"/>
        <v>-1.8187790977679696E-2</v>
      </c>
      <c r="W33" s="7">
        <f t="shared" si="7"/>
        <v>-1.8911137982090986E-2</v>
      </c>
      <c r="X33" s="7">
        <f t="shared" si="8"/>
        <v>1.6401602038864871E-2</v>
      </c>
      <c r="Y33" s="7">
        <f t="shared" si="9"/>
        <v>2.5095359432261606E-3</v>
      </c>
    </row>
    <row r="34" spans="1:25">
      <c r="A34" t="s">
        <v>32</v>
      </c>
      <c r="B34" s="3">
        <v>2798</v>
      </c>
      <c r="C34" s="3">
        <v>1734</v>
      </c>
      <c r="D34" s="4">
        <v>35</v>
      </c>
      <c r="E34" s="3">
        <v>0</v>
      </c>
      <c r="F34" s="3">
        <v>4567</v>
      </c>
      <c r="G34" s="3">
        <v>7453</v>
      </c>
      <c r="H34" t="s">
        <v>32</v>
      </c>
      <c r="I34" s="11">
        <v>2878</v>
      </c>
      <c r="J34" s="11">
        <v>1428</v>
      </c>
      <c r="K34" s="11">
        <v>23</v>
      </c>
      <c r="L34" s="11">
        <v>3</v>
      </c>
      <c r="M34" s="11">
        <v>4332</v>
      </c>
      <c r="N34" s="11">
        <v>7194</v>
      </c>
      <c r="O34" t="s">
        <v>32</v>
      </c>
      <c r="P34" s="8">
        <f t="shared" si="1"/>
        <v>0.6126560105101817</v>
      </c>
      <c r="Q34" s="8">
        <f t="shared" si="2"/>
        <v>0.37968031530545215</v>
      </c>
      <c r="R34" s="8">
        <f t="shared" si="3"/>
        <v>7.6636741843661045E-3</v>
      </c>
      <c r="S34" s="9">
        <f t="shared" si="4"/>
        <v>0.66435826408125576</v>
      </c>
      <c r="T34" s="9">
        <f t="shared" si="5"/>
        <v>0.32963988919667592</v>
      </c>
      <c r="U34" s="9">
        <f t="shared" si="6"/>
        <v>6.0018467220683287E-3</v>
      </c>
      <c r="V34" s="12">
        <f t="shared" si="0"/>
        <v>5.0982249772377752E-2</v>
      </c>
      <c r="W34" s="7">
        <f t="shared" si="7"/>
        <v>5.1702253571074053E-2</v>
      </c>
      <c r="X34" s="7">
        <f t="shared" si="8"/>
        <v>-5.0040426108776237E-2</v>
      </c>
      <c r="Y34" s="7">
        <f t="shared" si="9"/>
        <v>-1.6618274622977759E-3</v>
      </c>
    </row>
    <row r="35" spans="1:25">
      <c r="A35" t="s">
        <v>33</v>
      </c>
      <c r="B35" s="3">
        <v>2548</v>
      </c>
      <c r="C35" s="4">
        <v>406</v>
      </c>
      <c r="D35" s="4">
        <v>21</v>
      </c>
      <c r="E35" s="3">
        <v>0</v>
      </c>
      <c r="F35" s="3">
        <v>2980</v>
      </c>
      <c r="G35" s="3">
        <v>4615</v>
      </c>
      <c r="H35" t="s">
        <v>33</v>
      </c>
      <c r="I35" s="11">
        <v>2450</v>
      </c>
      <c r="J35" s="11">
        <v>292</v>
      </c>
      <c r="K35" s="11">
        <v>31</v>
      </c>
      <c r="L35" s="11">
        <v>2</v>
      </c>
      <c r="M35" s="11">
        <v>2777</v>
      </c>
      <c r="N35" s="11">
        <v>4285</v>
      </c>
      <c r="O35" t="s">
        <v>33</v>
      </c>
      <c r="P35" s="8">
        <f t="shared" si="1"/>
        <v>0.85503355704697992</v>
      </c>
      <c r="Q35" s="8">
        <f t="shared" si="2"/>
        <v>0.13624161073825503</v>
      </c>
      <c r="R35" s="8">
        <f t="shared" si="3"/>
        <v>8.7248322147650999E-3</v>
      </c>
      <c r="S35" s="9">
        <f t="shared" si="4"/>
        <v>0.88224702916816711</v>
      </c>
      <c r="T35" s="9">
        <f t="shared" si="5"/>
        <v>0.10514944184371625</v>
      </c>
      <c r="U35" s="9">
        <f t="shared" si="6"/>
        <v>1.2603528988116673E-2</v>
      </c>
      <c r="V35" s="12">
        <f t="shared" si="0"/>
        <v>3.0949146331767374E-2</v>
      </c>
      <c r="W35" s="7">
        <f t="shared" si="7"/>
        <v>2.7213472121187188E-2</v>
      </c>
      <c r="X35" s="7">
        <f t="shared" si="8"/>
        <v>-3.109216889453878E-2</v>
      </c>
      <c r="Y35" s="7">
        <f t="shared" si="9"/>
        <v>3.8786967733515729E-3</v>
      </c>
    </row>
    <row r="36" spans="1:25">
      <c r="A36" t="s">
        <v>34</v>
      </c>
      <c r="B36" s="3">
        <v>8279</v>
      </c>
      <c r="C36" s="3">
        <v>3490</v>
      </c>
      <c r="D36" s="4">
        <v>72</v>
      </c>
      <c r="E36" s="3">
        <v>0</v>
      </c>
      <c r="F36" s="3">
        <v>11846</v>
      </c>
      <c r="G36" s="3">
        <v>18563</v>
      </c>
      <c r="H36" t="s">
        <v>34</v>
      </c>
      <c r="I36" s="11">
        <v>8747</v>
      </c>
      <c r="J36" s="11">
        <v>2921</v>
      </c>
      <c r="K36" s="11">
        <v>67</v>
      </c>
      <c r="L36" s="11">
        <v>29</v>
      </c>
      <c r="M36" s="11">
        <v>11769</v>
      </c>
      <c r="N36" s="11">
        <v>18929</v>
      </c>
      <c r="O36" t="s">
        <v>34</v>
      </c>
      <c r="P36" s="8">
        <f t="shared" si="1"/>
        <v>0.69888569981428328</v>
      </c>
      <c r="Q36" s="8">
        <f t="shared" si="2"/>
        <v>0.29461421576903596</v>
      </c>
      <c r="R36" s="8">
        <f t="shared" si="3"/>
        <v>6.5000844166807365E-3</v>
      </c>
      <c r="S36" s="9">
        <f t="shared" si="4"/>
        <v>0.74322372334098052</v>
      </c>
      <c r="T36" s="9">
        <f t="shared" si="5"/>
        <v>0.24819440904070014</v>
      </c>
      <c r="U36" s="9">
        <f t="shared" si="6"/>
        <v>8.5818676183193141E-3</v>
      </c>
      <c r="V36" s="12">
        <f t="shared" si="0"/>
        <v>4.6198944293114996E-2</v>
      </c>
      <c r="W36" s="7">
        <f t="shared" si="7"/>
        <v>4.4338023526697246E-2</v>
      </c>
      <c r="X36" s="7">
        <f t="shared" si="8"/>
        <v>-4.6419806728335816E-2</v>
      </c>
      <c r="Y36" s="7">
        <f t="shared" si="9"/>
        <v>2.0817832016385776E-3</v>
      </c>
    </row>
    <row r="37" spans="1:25">
      <c r="A37" t="s">
        <v>35</v>
      </c>
      <c r="B37" s="3">
        <v>1562</v>
      </c>
      <c r="C37" s="4">
        <v>719</v>
      </c>
      <c r="D37" s="4">
        <v>8</v>
      </c>
      <c r="E37" s="3">
        <v>0</v>
      </c>
      <c r="F37" s="3">
        <v>2291</v>
      </c>
      <c r="G37" s="3">
        <v>4350</v>
      </c>
      <c r="H37" t="s">
        <v>35</v>
      </c>
      <c r="I37" s="11">
        <v>1470</v>
      </c>
      <c r="J37" s="11">
        <v>630</v>
      </c>
      <c r="K37" s="11">
        <v>12</v>
      </c>
      <c r="L37" s="11">
        <v>7</v>
      </c>
      <c r="M37" s="11">
        <v>2119</v>
      </c>
      <c r="N37" s="11">
        <v>4163</v>
      </c>
      <c r="O37" t="s">
        <v>35</v>
      </c>
      <c r="P37" s="8">
        <f t="shared" si="1"/>
        <v>0.68179834133566131</v>
      </c>
      <c r="Q37" s="8">
        <f t="shared" si="2"/>
        <v>0.31383675250982102</v>
      </c>
      <c r="R37" s="8">
        <f t="shared" si="3"/>
        <v>4.3649061545176782E-3</v>
      </c>
      <c r="S37" s="9">
        <f t="shared" si="4"/>
        <v>0.69372345445965078</v>
      </c>
      <c r="T37" s="9">
        <f t="shared" si="5"/>
        <v>0.29731005191127891</v>
      </c>
      <c r="U37" s="9">
        <f t="shared" si="6"/>
        <v>8.9664936290703157E-3</v>
      </c>
      <c r="V37" s="12">
        <f t="shared" si="0"/>
        <v>1.5212626041209987E-2</v>
      </c>
      <c r="W37" s="7">
        <f t="shared" si="7"/>
        <v>1.1925113123989473E-2</v>
      </c>
      <c r="X37" s="7">
        <f t="shared" si="8"/>
        <v>-1.652670059854211E-2</v>
      </c>
      <c r="Y37" s="7">
        <f t="shared" si="9"/>
        <v>4.6015874745526375E-3</v>
      </c>
    </row>
    <row r="38" spans="1:25">
      <c r="A38" t="s">
        <v>36</v>
      </c>
      <c r="B38" s="3">
        <v>9988</v>
      </c>
      <c r="C38" s="3">
        <v>3188</v>
      </c>
      <c r="D38" s="4">
        <v>100</v>
      </c>
      <c r="E38" s="3">
        <v>0</v>
      </c>
      <c r="F38" s="3">
        <v>13292</v>
      </c>
      <c r="G38" s="3">
        <v>22660</v>
      </c>
      <c r="H38" t="s">
        <v>36</v>
      </c>
      <c r="I38" s="11">
        <v>11761</v>
      </c>
      <c r="J38" s="11">
        <v>2780</v>
      </c>
      <c r="K38" s="11">
        <v>119</v>
      </c>
      <c r="L38" s="11">
        <v>32</v>
      </c>
      <c r="M38" s="11">
        <v>14698</v>
      </c>
      <c r="N38" s="11">
        <v>24445</v>
      </c>
      <c r="O38" t="s">
        <v>36</v>
      </c>
      <c r="P38" s="8">
        <f t="shared" si="1"/>
        <v>0.75142943123683414</v>
      </c>
      <c r="Q38" s="8">
        <f t="shared" si="2"/>
        <v>0.23984351489617814</v>
      </c>
      <c r="R38" s="8">
        <f t="shared" si="3"/>
        <v>8.7270538669876625E-3</v>
      </c>
      <c r="S38" s="9">
        <f t="shared" si="4"/>
        <v>0.80017689481562115</v>
      </c>
      <c r="T38" s="9">
        <f t="shared" si="5"/>
        <v>0.18914137977956186</v>
      </c>
      <c r="U38" s="9">
        <f t="shared" si="6"/>
        <v>1.0681725404816982E-2</v>
      </c>
      <c r="V38" s="12">
        <f t="shared" si="0"/>
        <v>5.0771519861746328E-2</v>
      </c>
      <c r="W38" s="7">
        <f t="shared" si="7"/>
        <v>4.8747463578787009E-2</v>
      </c>
      <c r="X38" s="7">
        <f t="shared" si="8"/>
        <v>-5.0702135116616281E-2</v>
      </c>
      <c r="Y38" s="7">
        <f t="shared" si="9"/>
        <v>1.9546715378293191E-3</v>
      </c>
    </row>
    <row r="39" spans="1:25">
      <c r="A39" t="s">
        <v>37</v>
      </c>
      <c r="B39" s="3">
        <v>11695</v>
      </c>
      <c r="C39" s="3">
        <v>4610</v>
      </c>
      <c r="D39" s="4">
        <v>84</v>
      </c>
      <c r="E39" s="3">
        <v>0</v>
      </c>
      <c r="F39" s="3">
        <v>16417</v>
      </c>
      <c r="G39" s="3">
        <v>28347</v>
      </c>
      <c r="H39" t="s">
        <v>37</v>
      </c>
      <c r="I39" s="11">
        <v>12291</v>
      </c>
      <c r="J39" s="11">
        <v>3935</v>
      </c>
      <c r="K39" s="11">
        <v>132</v>
      </c>
      <c r="L39" s="11">
        <v>29</v>
      </c>
      <c r="M39" s="11">
        <v>16387</v>
      </c>
      <c r="N39" s="11">
        <v>27092</v>
      </c>
      <c r="O39" t="s">
        <v>37</v>
      </c>
      <c r="P39" s="8">
        <f t="shared" si="1"/>
        <v>0.71237132240969725</v>
      </c>
      <c r="Q39" s="8">
        <f t="shared" si="2"/>
        <v>0.28080648108667844</v>
      </c>
      <c r="R39" s="8">
        <f t="shared" si="3"/>
        <v>6.8221965036242916E-3</v>
      </c>
      <c r="S39" s="9">
        <f t="shared" si="4"/>
        <v>0.75004576798681877</v>
      </c>
      <c r="T39" s="9">
        <f t="shared" si="5"/>
        <v>0.24012937084274119</v>
      </c>
      <c r="U39" s="9">
        <f t="shared" si="6"/>
        <v>9.8248611704399823E-3</v>
      </c>
      <c r="V39" s="12">
        <f t="shared" si="0"/>
        <v>4.022333950308532E-2</v>
      </c>
      <c r="W39" s="7">
        <f t="shared" si="7"/>
        <v>3.7674445577121518E-2</v>
      </c>
      <c r="X39" s="7">
        <f t="shared" si="8"/>
        <v>-4.0677110243937248E-2</v>
      </c>
      <c r="Y39" s="7">
        <f t="shared" si="9"/>
        <v>3.0026646668156907E-3</v>
      </c>
    </row>
    <row r="40" spans="1:25">
      <c r="A40" t="s">
        <v>38</v>
      </c>
      <c r="B40" s="3">
        <v>1782</v>
      </c>
      <c r="C40" s="4">
        <v>497</v>
      </c>
      <c r="D40" s="4">
        <v>17</v>
      </c>
      <c r="E40" s="3">
        <v>0</v>
      </c>
      <c r="F40" s="3">
        <v>2296</v>
      </c>
      <c r="G40" s="3">
        <v>3526</v>
      </c>
      <c r="H40" t="s">
        <v>38</v>
      </c>
      <c r="I40" s="11">
        <v>1665</v>
      </c>
      <c r="J40" s="11">
        <v>320</v>
      </c>
      <c r="K40" s="11">
        <v>10</v>
      </c>
      <c r="L40" s="11">
        <v>1</v>
      </c>
      <c r="M40" s="11">
        <v>1996</v>
      </c>
      <c r="N40" s="11">
        <v>3567</v>
      </c>
      <c r="O40" t="s">
        <v>38</v>
      </c>
      <c r="P40" s="8">
        <f t="shared" si="1"/>
        <v>0.77613240418118468</v>
      </c>
      <c r="Q40" s="8">
        <f t="shared" si="2"/>
        <v>0.21646341463414634</v>
      </c>
      <c r="R40" s="8">
        <f t="shared" si="3"/>
        <v>7.4041811846689894E-3</v>
      </c>
      <c r="S40" s="9">
        <f t="shared" si="4"/>
        <v>0.83416833667334667</v>
      </c>
      <c r="T40" s="9">
        <f t="shared" si="5"/>
        <v>0.16032064128256512</v>
      </c>
      <c r="U40" s="9">
        <f t="shared" si="6"/>
        <v>5.5110220440881767E-3</v>
      </c>
      <c r="V40" s="12">
        <f t="shared" si="0"/>
        <v>5.686903642169272E-2</v>
      </c>
      <c r="W40" s="7">
        <f t="shared" si="7"/>
        <v>5.803593249216199E-2</v>
      </c>
      <c r="X40" s="7">
        <f t="shared" si="8"/>
        <v>-5.6142773351581216E-2</v>
      </c>
      <c r="Y40" s="7">
        <f t="shared" si="9"/>
        <v>-1.8931591405808128E-3</v>
      </c>
    </row>
    <row r="41" spans="1:25">
      <c r="A41" t="s">
        <v>39</v>
      </c>
      <c r="B41" s="3">
        <v>4213</v>
      </c>
      <c r="C41" s="3">
        <v>1085</v>
      </c>
      <c r="D41" s="4">
        <v>34</v>
      </c>
      <c r="E41" s="3">
        <v>0</v>
      </c>
      <c r="F41" s="3">
        <v>5339</v>
      </c>
      <c r="G41" s="3">
        <v>8027</v>
      </c>
      <c r="H41" t="s">
        <v>39</v>
      </c>
      <c r="I41" s="11">
        <v>4266</v>
      </c>
      <c r="J41" s="11">
        <v>740</v>
      </c>
      <c r="K41" s="11">
        <v>47</v>
      </c>
      <c r="L41" s="11">
        <v>3</v>
      </c>
      <c r="M41" s="11">
        <v>5057</v>
      </c>
      <c r="N41" s="11">
        <v>7793</v>
      </c>
      <c r="O41" t="s">
        <v>39</v>
      </c>
      <c r="P41" s="8">
        <f t="shared" si="1"/>
        <v>0.78909908222513581</v>
      </c>
      <c r="Q41" s="8">
        <f t="shared" si="2"/>
        <v>0.20322157707435851</v>
      </c>
      <c r="R41" s="8">
        <f t="shared" si="3"/>
        <v>7.6793407005057131E-3</v>
      </c>
      <c r="S41" s="9">
        <f t="shared" si="4"/>
        <v>0.84358315206644252</v>
      </c>
      <c r="T41" s="9">
        <f t="shared" si="5"/>
        <v>0.14633181728297409</v>
      </c>
      <c r="U41" s="9">
        <f t="shared" si="6"/>
        <v>1.0085030650583349E-2</v>
      </c>
      <c r="V41" s="12">
        <f t="shared" si="0"/>
        <v>5.6971649121092427E-2</v>
      </c>
      <c r="W41" s="7">
        <f t="shared" si="7"/>
        <v>5.4484069841306715E-2</v>
      </c>
      <c r="X41" s="7">
        <f t="shared" si="8"/>
        <v>-5.6889759791384414E-2</v>
      </c>
      <c r="Y41" s="7">
        <f t="shared" si="9"/>
        <v>2.4056899500776363E-3</v>
      </c>
    </row>
    <row r="42" spans="1:25">
      <c r="A42" t="s">
        <v>40</v>
      </c>
      <c r="B42" s="4">
        <v>758</v>
      </c>
      <c r="C42" s="4">
        <v>284</v>
      </c>
      <c r="D42" s="4">
        <v>14</v>
      </c>
      <c r="E42" s="3">
        <v>0</v>
      </c>
      <c r="F42" s="3">
        <v>1057</v>
      </c>
      <c r="G42" s="3">
        <v>1957</v>
      </c>
      <c r="H42" t="s">
        <v>40</v>
      </c>
      <c r="I42" s="11">
        <v>648</v>
      </c>
      <c r="J42" s="11">
        <v>256</v>
      </c>
      <c r="K42" s="11">
        <v>11</v>
      </c>
      <c r="L42" s="11">
        <v>1</v>
      </c>
      <c r="M42" s="11">
        <v>916</v>
      </c>
      <c r="N42" s="11">
        <v>1814</v>
      </c>
      <c r="O42" t="s">
        <v>40</v>
      </c>
      <c r="P42" s="8">
        <f t="shared" si="1"/>
        <v>0.71712393566698207</v>
      </c>
      <c r="Q42" s="8">
        <f t="shared" si="2"/>
        <v>0.26868495742667931</v>
      </c>
      <c r="R42" s="8">
        <f t="shared" si="3"/>
        <v>1.4191106906338695E-2</v>
      </c>
      <c r="S42" s="9">
        <f t="shared" si="4"/>
        <v>0.70742358078602618</v>
      </c>
      <c r="T42" s="9">
        <f t="shared" si="5"/>
        <v>0.27947598253275108</v>
      </c>
      <c r="U42" s="9">
        <f t="shared" si="6"/>
        <v>1.3100436681222707E-2</v>
      </c>
      <c r="V42" s="12">
        <f t="shared" si="0"/>
        <v>-1.0633057598559592E-2</v>
      </c>
      <c r="W42" s="7">
        <f t="shared" si="7"/>
        <v>-9.7003548809558859E-3</v>
      </c>
      <c r="X42" s="7">
        <f t="shared" si="8"/>
        <v>1.0791025106071772E-2</v>
      </c>
      <c r="Y42" s="7">
        <f t="shared" si="9"/>
        <v>-1.0906702251159885E-3</v>
      </c>
    </row>
    <row r="43" spans="1:25">
      <c r="A43" t="s">
        <v>41</v>
      </c>
      <c r="B43" s="3">
        <v>1252</v>
      </c>
      <c r="C43" s="4">
        <v>299</v>
      </c>
      <c r="D43" s="4">
        <v>16</v>
      </c>
      <c r="E43" s="3">
        <v>0</v>
      </c>
      <c r="F43" s="3">
        <v>1569</v>
      </c>
      <c r="G43" s="3">
        <v>2512</v>
      </c>
      <c r="H43" t="s">
        <v>41</v>
      </c>
      <c r="I43" s="11">
        <v>1216</v>
      </c>
      <c r="J43" s="11">
        <v>179</v>
      </c>
      <c r="K43" s="11">
        <v>9</v>
      </c>
      <c r="L43" s="11">
        <v>2</v>
      </c>
      <c r="M43" s="11">
        <v>1406</v>
      </c>
      <c r="N43" s="11">
        <v>2326</v>
      </c>
      <c r="O43" t="s">
        <v>41</v>
      </c>
      <c r="P43" s="8">
        <f t="shared" si="1"/>
        <v>0.79796048438495859</v>
      </c>
      <c r="Q43" s="8">
        <f t="shared" si="2"/>
        <v>0.1905672402804334</v>
      </c>
      <c r="R43" s="8">
        <f t="shared" si="3"/>
        <v>1.1472275334608031E-2</v>
      </c>
      <c r="S43" s="9">
        <f t="shared" si="4"/>
        <v>0.86486486486486491</v>
      </c>
      <c r="T43" s="9">
        <f t="shared" si="5"/>
        <v>0.12731152204836416</v>
      </c>
      <c r="U43" s="9">
        <f t="shared" si="6"/>
        <v>7.8236130867709811E-3</v>
      </c>
      <c r="V43" s="12">
        <f t="shared" si="0"/>
        <v>6.4463440166940611E-2</v>
      </c>
      <c r="W43" s="7">
        <f t="shared" si="7"/>
        <v>6.6904380479906322E-2</v>
      </c>
      <c r="X43" s="7">
        <f t="shared" si="8"/>
        <v>-6.3255718232069241E-2</v>
      </c>
      <c r="Y43" s="7">
        <f t="shared" si="9"/>
        <v>-3.6486622478370499E-3</v>
      </c>
    </row>
    <row r="44" spans="1:25">
      <c r="A44" t="s">
        <v>42</v>
      </c>
      <c r="B44" s="3">
        <v>3011</v>
      </c>
      <c r="C44" s="4">
        <v>643</v>
      </c>
      <c r="D44" s="4">
        <v>43</v>
      </c>
      <c r="E44" s="3">
        <v>0</v>
      </c>
      <c r="F44" s="3">
        <v>3702</v>
      </c>
      <c r="G44" s="3">
        <v>6321</v>
      </c>
      <c r="H44" t="s">
        <v>42</v>
      </c>
      <c r="I44" s="11">
        <v>3007</v>
      </c>
      <c r="J44" s="11">
        <v>441</v>
      </c>
      <c r="K44" s="11">
        <v>21</v>
      </c>
      <c r="L44" s="11">
        <v>14</v>
      </c>
      <c r="M44" s="11">
        <v>3485</v>
      </c>
      <c r="N44" s="11">
        <v>6052</v>
      </c>
      <c r="O44" t="s">
        <v>42</v>
      </c>
      <c r="P44" s="8">
        <f t="shared" si="1"/>
        <v>0.81334413830361962</v>
      </c>
      <c r="Q44" s="8">
        <f t="shared" si="2"/>
        <v>0.17368989735278229</v>
      </c>
      <c r="R44" s="8">
        <f t="shared" si="3"/>
        <v>1.2965964343598054E-2</v>
      </c>
      <c r="S44" s="9">
        <f t="shared" si="4"/>
        <v>0.86284074605451933</v>
      </c>
      <c r="T44" s="9">
        <f t="shared" si="5"/>
        <v>0.12654232424677189</v>
      </c>
      <c r="U44" s="9">
        <f t="shared" si="6"/>
        <v>1.0616929698708751E-2</v>
      </c>
      <c r="V44" s="12">
        <f t="shared" si="0"/>
        <v>4.8071306021942095E-2</v>
      </c>
      <c r="W44" s="7">
        <f t="shared" si="7"/>
        <v>4.9496607750899702E-2</v>
      </c>
      <c r="X44" s="7">
        <f t="shared" si="8"/>
        <v>-4.7147573106010393E-2</v>
      </c>
      <c r="Y44" s="7">
        <f t="shared" si="9"/>
        <v>-2.3490346448893033E-3</v>
      </c>
    </row>
    <row r="45" spans="1:25">
      <c r="A45" t="s">
        <v>43</v>
      </c>
      <c r="B45" s="3">
        <v>184897</v>
      </c>
      <c r="C45" s="3">
        <v>109047</v>
      </c>
      <c r="D45" s="3">
        <v>2168</v>
      </c>
      <c r="E45" s="3">
        <v>0</v>
      </c>
      <c r="F45" s="3">
        <v>296583</v>
      </c>
      <c r="G45" s="3">
        <v>425091</v>
      </c>
      <c r="H45" t="s">
        <v>43</v>
      </c>
      <c r="I45" s="11">
        <v>195933</v>
      </c>
      <c r="J45" s="11">
        <v>100754</v>
      </c>
      <c r="K45" s="11">
        <v>3688</v>
      </c>
      <c r="L45" s="11">
        <v>726</v>
      </c>
      <c r="M45" s="11">
        <v>301101</v>
      </c>
      <c r="N45" s="11">
        <v>458872</v>
      </c>
      <c r="O45" t="s">
        <v>43</v>
      </c>
      <c r="P45" s="8">
        <f t="shared" si="1"/>
        <v>0.62342413422212328</v>
      </c>
      <c r="Q45" s="8">
        <f t="shared" si="2"/>
        <v>0.36767785071969733</v>
      </c>
      <c r="R45" s="8">
        <f t="shared" si="3"/>
        <v>8.8980150581793298E-3</v>
      </c>
      <c r="S45" s="9">
        <f t="shared" si="4"/>
        <v>0.65072185080753631</v>
      </c>
      <c r="T45" s="9">
        <f t="shared" si="5"/>
        <v>0.33461861634468171</v>
      </c>
      <c r="U45" s="9">
        <f t="shared" si="6"/>
        <v>1.4659532847781974E-2</v>
      </c>
      <c r="V45" s="12">
        <f t="shared" si="0"/>
        <v>3.138187692565042E-2</v>
      </c>
      <c r="W45" s="7">
        <f t="shared" si="7"/>
        <v>2.7297716585413023E-2</v>
      </c>
      <c r="X45" s="7">
        <f t="shared" si="8"/>
        <v>-3.3059234375015623E-2</v>
      </c>
      <c r="Y45" s="7">
        <f t="shared" si="9"/>
        <v>5.7615177896026444E-3</v>
      </c>
    </row>
    <row r="46" spans="1:25">
      <c r="A46" t="s">
        <v>44</v>
      </c>
      <c r="B46" s="4">
        <v>943</v>
      </c>
      <c r="C46" s="4">
        <v>234</v>
      </c>
      <c r="D46" s="4">
        <v>16</v>
      </c>
      <c r="E46" s="3">
        <v>0</v>
      </c>
      <c r="F46" s="3">
        <v>1195</v>
      </c>
      <c r="G46" s="3">
        <v>1977</v>
      </c>
      <c r="H46" t="s">
        <v>44</v>
      </c>
      <c r="I46" s="11">
        <v>962</v>
      </c>
      <c r="J46" s="11">
        <v>177</v>
      </c>
      <c r="K46" s="11">
        <v>8</v>
      </c>
      <c r="L46" s="11">
        <v>3</v>
      </c>
      <c r="M46" s="11">
        <v>1150</v>
      </c>
      <c r="N46" s="11">
        <v>1895</v>
      </c>
      <c r="O46" t="s">
        <v>44</v>
      </c>
      <c r="P46" s="8">
        <f t="shared" si="1"/>
        <v>0.78912133891213387</v>
      </c>
      <c r="Q46" s="8">
        <f t="shared" si="2"/>
        <v>0.19581589958158996</v>
      </c>
      <c r="R46" s="8">
        <f t="shared" si="3"/>
        <v>1.506276150627615E-2</v>
      </c>
      <c r="S46" s="9">
        <f t="shared" si="4"/>
        <v>0.83652173913043482</v>
      </c>
      <c r="T46" s="9">
        <f t="shared" si="5"/>
        <v>0.15391304347826087</v>
      </c>
      <c r="U46" s="9">
        <f t="shared" si="6"/>
        <v>9.5652173913043474E-3</v>
      </c>
      <c r="V46" s="12">
        <f t="shared" si="0"/>
        <v>4.341106203700873E-2</v>
      </c>
      <c r="W46" s="7">
        <f t="shared" si="7"/>
        <v>4.7400400218300942E-2</v>
      </c>
      <c r="X46" s="7">
        <f t="shared" si="8"/>
        <v>-4.1902856103329084E-2</v>
      </c>
      <c r="Y46" s="7">
        <f t="shared" si="9"/>
        <v>-5.497544114971803E-3</v>
      </c>
    </row>
    <row r="47" spans="1:25">
      <c r="A47" t="s">
        <v>45</v>
      </c>
      <c r="B47" s="3">
        <v>5795</v>
      </c>
      <c r="C47" s="3">
        <v>2508</v>
      </c>
      <c r="D47" s="4">
        <v>38</v>
      </c>
      <c r="E47" s="3">
        <v>0</v>
      </c>
      <c r="F47" s="3">
        <v>8353</v>
      </c>
      <c r="G47" s="3">
        <v>13709</v>
      </c>
      <c r="H47" t="s">
        <v>45</v>
      </c>
      <c r="I47" s="11">
        <v>6015</v>
      </c>
      <c r="J47" s="11">
        <v>2024</v>
      </c>
      <c r="K47" s="11">
        <v>45</v>
      </c>
      <c r="L47" s="11">
        <v>11</v>
      </c>
      <c r="M47" s="11">
        <v>8095</v>
      </c>
      <c r="N47" s="11">
        <v>13349</v>
      </c>
      <c r="O47" t="s">
        <v>45</v>
      </c>
      <c r="P47" s="8">
        <f t="shared" si="1"/>
        <v>0.69376271998084516</v>
      </c>
      <c r="Q47" s="8">
        <f t="shared" si="2"/>
        <v>0.30025140668023464</v>
      </c>
      <c r="R47" s="8">
        <f t="shared" si="3"/>
        <v>5.9858733389201481E-3</v>
      </c>
      <c r="S47" s="9">
        <f t="shared" si="4"/>
        <v>0.7430512662137122</v>
      </c>
      <c r="T47" s="9">
        <f t="shared" si="5"/>
        <v>0.25003088326127237</v>
      </c>
      <c r="U47" s="9">
        <f t="shared" si="6"/>
        <v>6.9178505250154414E-3</v>
      </c>
      <c r="V47" s="12">
        <f t="shared" si="0"/>
        <v>5.0286888034106081E-2</v>
      </c>
      <c r="W47" s="7">
        <f t="shared" si="7"/>
        <v>4.9288546232867048E-2</v>
      </c>
      <c r="X47" s="7">
        <f t="shared" si="8"/>
        <v>-5.0220523418962271E-2</v>
      </c>
      <c r="Y47" s="7">
        <f t="shared" si="9"/>
        <v>9.3197718609529332E-4</v>
      </c>
    </row>
    <row r="48" spans="1:25">
      <c r="A48" t="s">
        <v>46</v>
      </c>
      <c r="B48" s="3">
        <v>35233</v>
      </c>
      <c r="C48" s="3">
        <v>12384</v>
      </c>
      <c r="D48" s="4">
        <v>393</v>
      </c>
      <c r="E48" s="3">
        <v>0</v>
      </c>
      <c r="F48" s="3">
        <v>48158</v>
      </c>
      <c r="G48" s="3">
        <v>73281</v>
      </c>
      <c r="H48" t="s">
        <v>46</v>
      </c>
      <c r="I48" s="11">
        <v>39291</v>
      </c>
      <c r="J48" s="11">
        <v>11437</v>
      </c>
      <c r="K48" s="11">
        <v>601</v>
      </c>
      <c r="L48" s="11">
        <v>146</v>
      </c>
      <c r="M48" s="11">
        <v>51476</v>
      </c>
      <c r="N48" s="11">
        <v>78543</v>
      </c>
      <c r="O48" t="s">
        <v>46</v>
      </c>
      <c r="P48" s="8">
        <f t="shared" si="1"/>
        <v>0.73161260849703058</v>
      </c>
      <c r="Q48" s="8">
        <f t="shared" si="2"/>
        <v>0.25715353627642346</v>
      </c>
      <c r="R48" s="8">
        <f t="shared" si="3"/>
        <v>1.1233855226545953E-2</v>
      </c>
      <c r="S48" s="9">
        <f t="shared" si="4"/>
        <v>0.76328774574559022</v>
      </c>
      <c r="T48" s="9">
        <f t="shared" si="5"/>
        <v>0.22218121066127905</v>
      </c>
      <c r="U48" s="9">
        <f t="shared" si="6"/>
        <v>1.4531043593130779E-2</v>
      </c>
      <c r="V48" s="12">
        <f t="shared" si="0"/>
        <v>3.4617842119489928E-2</v>
      </c>
      <c r="W48" s="7">
        <f t="shared" si="7"/>
        <v>3.1675137248559637E-2</v>
      </c>
      <c r="X48" s="7">
        <f t="shared" si="8"/>
        <v>-3.4972325615144406E-2</v>
      </c>
      <c r="Y48" s="7">
        <f t="shared" si="9"/>
        <v>3.2971883665848262E-3</v>
      </c>
    </row>
    <row r="49" spans="1:25">
      <c r="A49" t="s">
        <v>47</v>
      </c>
      <c r="B49" s="3">
        <v>3813</v>
      </c>
      <c r="C49" s="3">
        <v>1334</v>
      </c>
      <c r="D49" s="4">
        <v>57</v>
      </c>
      <c r="E49" s="3">
        <v>0</v>
      </c>
      <c r="F49" s="3">
        <v>5217</v>
      </c>
      <c r="G49" s="3">
        <v>9341</v>
      </c>
      <c r="H49" t="s">
        <v>47</v>
      </c>
      <c r="I49" s="11">
        <v>3940</v>
      </c>
      <c r="J49" s="11">
        <v>890</v>
      </c>
      <c r="K49" s="11">
        <v>56</v>
      </c>
      <c r="L49" s="11">
        <v>11</v>
      </c>
      <c r="M49" s="11">
        <v>4900</v>
      </c>
      <c r="N49" s="11">
        <v>8783</v>
      </c>
      <c r="O49" t="s">
        <v>47</v>
      </c>
      <c r="P49" s="8">
        <f t="shared" si="1"/>
        <v>0.730879815986199</v>
      </c>
      <c r="Q49" s="8">
        <f t="shared" si="2"/>
        <v>0.25570251102165997</v>
      </c>
      <c r="R49" s="8">
        <f t="shared" si="3"/>
        <v>1.3417672992141078E-2</v>
      </c>
      <c r="S49" s="9">
        <f t="shared" si="4"/>
        <v>0.80408163265306121</v>
      </c>
      <c r="T49" s="9">
        <f t="shared" si="5"/>
        <v>0.1816326530612245</v>
      </c>
      <c r="U49" s="9">
        <f t="shared" si="6"/>
        <v>1.4285714285714285E-2</v>
      </c>
      <c r="V49" s="12">
        <f t="shared" si="0"/>
        <v>7.4915094563517859E-2</v>
      </c>
      <c r="W49" s="7">
        <f t="shared" si="7"/>
        <v>7.3201816666862207E-2</v>
      </c>
      <c r="X49" s="7">
        <f t="shared" si="8"/>
        <v>-7.406985796043547E-2</v>
      </c>
      <c r="Y49" s="7">
        <f t="shared" si="9"/>
        <v>8.6804129357320736E-4</v>
      </c>
    </row>
    <row r="50" spans="1:25">
      <c r="A50" t="s">
        <v>48</v>
      </c>
      <c r="B50" s="4">
        <v>807</v>
      </c>
      <c r="C50" s="4">
        <v>257</v>
      </c>
      <c r="D50" s="4">
        <v>11</v>
      </c>
      <c r="E50" s="3">
        <v>0</v>
      </c>
      <c r="F50" s="3">
        <v>1077</v>
      </c>
      <c r="G50" s="3">
        <v>1804</v>
      </c>
      <c r="H50" t="s">
        <v>48</v>
      </c>
      <c r="I50" s="11">
        <v>793</v>
      </c>
      <c r="J50" s="11">
        <v>194</v>
      </c>
      <c r="K50" s="11">
        <v>9</v>
      </c>
      <c r="L50" s="11">
        <v>5</v>
      </c>
      <c r="M50" s="11">
        <v>1001</v>
      </c>
      <c r="N50" s="11">
        <v>1696</v>
      </c>
      <c r="O50" t="s">
        <v>48</v>
      </c>
      <c r="P50" s="8">
        <f t="shared" si="1"/>
        <v>0.74930362116991645</v>
      </c>
      <c r="Q50" s="8">
        <f t="shared" si="2"/>
        <v>0.23862581244196843</v>
      </c>
      <c r="R50" s="8">
        <f t="shared" si="3"/>
        <v>1.2070566388115135E-2</v>
      </c>
      <c r="S50" s="9">
        <f t="shared" si="4"/>
        <v>0.79220779220779225</v>
      </c>
      <c r="T50" s="9">
        <f t="shared" si="5"/>
        <v>0.19380619380619379</v>
      </c>
      <c r="U50" s="9">
        <f t="shared" si="6"/>
        <v>1.3986013986013986E-2</v>
      </c>
      <c r="V50" s="12">
        <f t="shared" si="0"/>
        <v>4.498613555164499E-2</v>
      </c>
      <c r="W50" s="7">
        <f t="shared" si="7"/>
        <v>4.2904171037875805E-2</v>
      </c>
      <c r="X50" s="7">
        <f t="shared" si="8"/>
        <v>-4.4819618635774633E-2</v>
      </c>
      <c r="Y50" s="7">
        <f t="shared" si="9"/>
        <v>1.9154475978988509E-3</v>
      </c>
    </row>
    <row r="51" spans="1:25">
      <c r="A51" t="s">
        <v>49</v>
      </c>
      <c r="B51" s="3">
        <v>11871</v>
      </c>
      <c r="C51" s="3">
        <v>3051</v>
      </c>
      <c r="D51" s="4">
        <v>102</v>
      </c>
      <c r="E51" s="3">
        <v>0</v>
      </c>
      <c r="F51" s="3">
        <v>15032</v>
      </c>
      <c r="G51" s="3">
        <v>24646</v>
      </c>
      <c r="H51" t="s">
        <v>49</v>
      </c>
      <c r="I51" s="11">
        <v>11901</v>
      </c>
      <c r="J51" s="11">
        <v>2240</v>
      </c>
      <c r="K51" s="11">
        <v>123</v>
      </c>
      <c r="L51" s="11">
        <v>27</v>
      </c>
      <c r="M51" s="11">
        <v>14293</v>
      </c>
      <c r="N51" s="11">
        <v>23408</v>
      </c>
      <c r="O51" t="s">
        <v>49</v>
      </c>
      <c r="P51" s="8">
        <f t="shared" si="1"/>
        <v>0.78971527408195852</v>
      </c>
      <c r="Q51" s="8">
        <f t="shared" si="2"/>
        <v>0.20296700372538584</v>
      </c>
      <c r="R51" s="8">
        <f t="shared" si="3"/>
        <v>7.3177221926556679E-3</v>
      </c>
      <c r="S51" s="9">
        <f t="shared" si="4"/>
        <v>0.83264535087105573</v>
      </c>
      <c r="T51" s="9">
        <f t="shared" si="5"/>
        <v>0.15672007276289093</v>
      </c>
      <c r="U51" s="9">
        <f t="shared" si="6"/>
        <v>1.0634576366053312E-2</v>
      </c>
      <c r="V51" s="12">
        <f t="shared" si="0"/>
        <v>4.605856969216382E-2</v>
      </c>
      <c r="W51" s="7">
        <f t="shared" si="7"/>
        <v>4.2930076789097216E-2</v>
      </c>
      <c r="X51" s="7">
        <f t="shared" si="8"/>
        <v>-4.6246930962494909E-2</v>
      </c>
      <c r="Y51" s="7">
        <f t="shared" si="9"/>
        <v>3.3168541733976445E-3</v>
      </c>
    </row>
    <row r="52" spans="1:25">
      <c r="A52" t="s">
        <v>50</v>
      </c>
      <c r="B52" s="3">
        <v>11550</v>
      </c>
      <c r="C52" s="3">
        <v>6619</v>
      </c>
      <c r="D52" s="4">
        <v>132</v>
      </c>
      <c r="E52" s="3">
        <v>0</v>
      </c>
      <c r="F52" s="3">
        <v>18332</v>
      </c>
      <c r="G52" s="3">
        <v>39244</v>
      </c>
      <c r="H52" t="s">
        <v>50</v>
      </c>
      <c r="I52" s="11">
        <v>11193</v>
      </c>
      <c r="J52" s="11">
        <v>5141</v>
      </c>
      <c r="K52" s="11">
        <v>170</v>
      </c>
      <c r="L52" s="11">
        <v>47</v>
      </c>
      <c r="M52" s="11">
        <v>16560</v>
      </c>
      <c r="N52" s="11">
        <v>35587</v>
      </c>
      <c r="O52" t="s">
        <v>50</v>
      </c>
      <c r="P52" s="8">
        <f t="shared" si="1"/>
        <v>0.630045821514292</v>
      </c>
      <c r="Q52" s="8">
        <f t="shared" si="2"/>
        <v>0.36106262273619899</v>
      </c>
      <c r="R52" s="8">
        <f t="shared" si="3"/>
        <v>8.8915557495090544E-3</v>
      </c>
      <c r="S52" s="9">
        <f t="shared" si="4"/>
        <v>0.67590579710144927</v>
      </c>
      <c r="T52" s="9">
        <f t="shared" si="5"/>
        <v>0.31044685990338167</v>
      </c>
      <c r="U52" s="9">
        <f t="shared" si="6"/>
        <v>1.3647342995169082E-2</v>
      </c>
      <c r="V52" s="12">
        <f t="shared" si="0"/>
        <v>4.9559577373972319E-2</v>
      </c>
      <c r="W52" s="7">
        <f t="shared" si="7"/>
        <v>4.5859975587157265E-2</v>
      </c>
      <c r="X52" s="7">
        <f t="shared" si="8"/>
        <v>-5.0615762832817324E-2</v>
      </c>
      <c r="Y52" s="7">
        <f t="shared" si="9"/>
        <v>4.7557872456600279E-3</v>
      </c>
    </row>
    <row r="53" spans="1:25">
      <c r="A53" t="s">
        <v>51</v>
      </c>
      <c r="B53" s="4">
        <v>509</v>
      </c>
      <c r="C53" s="4">
        <v>187</v>
      </c>
      <c r="D53" s="4">
        <v>9</v>
      </c>
      <c r="E53" s="3">
        <v>0</v>
      </c>
      <c r="F53" s="4">
        <v>705</v>
      </c>
      <c r="G53" s="3">
        <v>1252</v>
      </c>
      <c r="H53" t="s">
        <v>51</v>
      </c>
      <c r="I53" s="11">
        <v>553</v>
      </c>
      <c r="J53" s="11">
        <v>180</v>
      </c>
      <c r="K53" s="11">
        <v>5</v>
      </c>
      <c r="L53" s="11">
        <v>1</v>
      </c>
      <c r="M53" s="11">
        <v>739</v>
      </c>
      <c r="N53" s="11">
        <v>1136</v>
      </c>
      <c r="O53" t="s">
        <v>51</v>
      </c>
      <c r="P53" s="8">
        <f t="shared" si="1"/>
        <v>0.72198581560283692</v>
      </c>
      <c r="Q53" s="8">
        <f t="shared" si="2"/>
        <v>0.2652482269503546</v>
      </c>
      <c r="R53" s="8">
        <f t="shared" si="3"/>
        <v>1.276595744680851E-2</v>
      </c>
      <c r="S53" s="9">
        <f t="shared" si="4"/>
        <v>0.7483085250338295</v>
      </c>
      <c r="T53" s="9">
        <f t="shared" si="5"/>
        <v>0.24357239512855211</v>
      </c>
      <c r="U53" s="9">
        <f t="shared" si="6"/>
        <v>8.119079837618403E-3</v>
      </c>
      <c r="V53" s="12">
        <f t="shared" si="0"/>
        <v>2.3111994480249587E-2</v>
      </c>
      <c r="W53" s="7">
        <f t="shared" si="7"/>
        <v>2.6322709430992575E-2</v>
      </c>
      <c r="X53" s="7">
        <f t="shared" si="8"/>
        <v>-2.1675831821802494E-2</v>
      </c>
      <c r="Y53" s="7">
        <f t="shared" si="9"/>
        <v>-4.646877609190107E-3</v>
      </c>
    </row>
    <row r="54" spans="1:25">
      <c r="A54" t="s">
        <v>52</v>
      </c>
      <c r="B54" s="3">
        <v>1119</v>
      </c>
      <c r="C54" s="4">
        <v>319</v>
      </c>
      <c r="D54" s="4">
        <v>16</v>
      </c>
      <c r="E54" s="3">
        <v>0</v>
      </c>
      <c r="F54" s="3">
        <v>1454</v>
      </c>
      <c r="G54" s="3">
        <v>2606</v>
      </c>
      <c r="H54" t="s">
        <v>52</v>
      </c>
      <c r="I54" s="11">
        <v>985</v>
      </c>
      <c r="J54" s="11">
        <v>275</v>
      </c>
      <c r="K54" s="11">
        <v>18</v>
      </c>
      <c r="L54" s="11">
        <v>5</v>
      </c>
      <c r="M54" s="11">
        <v>1283</v>
      </c>
      <c r="N54" s="11">
        <v>2427</v>
      </c>
      <c r="O54" t="s">
        <v>52</v>
      </c>
      <c r="P54" s="8">
        <f t="shared" si="1"/>
        <v>0.76960110041265473</v>
      </c>
      <c r="Q54" s="8">
        <f t="shared" si="2"/>
        <v>0.21939477303988997</v>
      </c>
      <c r="R54" s="8">
        <f t="shared" si="3"/>
        <v>1.1004126547455296E-2</v>
      </c>
      <c r="S54" s="9">
        <f t="shared" si="4"/>
        <v>0.76773187840997659</v>
      </c>
      <c r="T54" s="9">
        <f t="shared" si="5"/>
        <v>0.21434138737334374</v>
      </c>
      <c r="U54" s="9">
        <f t="shared" si="6"/>
        <v>1.7926734216679657E-2</v>
      </c>
      <c r="V54" s="12">
        <f t="shared" si="0"/>
        <v>3.5819149171026909E-3</v>
      </c>
      <c r="W54" s="7">
        <f t="shared" si="7"/>
        <v>-1.8692220026781392E-3</v>
      </c>
      <c r="X54" s="7">
        <f t="shared" si="8"/>
        <v>-5.0533856665462284E-3</v>
      </c>
      <c r="Y54" s="7">
        <f t="shared" si="9"/>
        <v>6.9226076692243607E-3</v>
      </c>
    </row>
    <row r="55" spans="1:25">
      <c r="A55" t="s">
        <v>53</v>
      </c>
      <c r="B55" s="3">
        <v>1026</v>
      </c>
      <c r="C55" s="4">
        <v>512</v>
      </c>
      <c r="D55" s="4">
        <v>7</v>
      </c>
      <c r="E55" s="3">
        <v>0</v>
      </c>
      <c r="F55" s="3">
        <v>1545</v>
      </c>
      <c r="G55" s="3">
        <v>2683</v>
      </c>
      <c r="H55" t="s">
        <v>53</v>
      </c>
      <c r="I55" s="11">
        <v>957</v>
      </c>
      <c r="J55" s="11">
        <v>480</v>
      </c>
      <c r="K55" s="11">
        <v>16</v>
      </c>
      <c r="L55" s="11">
        <v>4</v>
      </c>
      <c r="M55" s="11">
        <v>1457</v>
      </c>
      <c r="N55" s="11">
        <v>2585</v>
      </c>
      <c r="O55" t="s">
        <v>53</v>
      </c>
      <c r="P55" s="8">
        <f t="shared" si="1"/>
        <v>0.66407766990291262</v>
      </c>
      <c r="Q55" s="8">
        <f t="shared" si="2"/>
        <v>0.3313915857605178</v>
      </c>
      <c r="R55" s="8">
        <f t="shared" si="3"/>
        <v>4.5307443365695792E-3</v>
      </c>
      <c r="S55" s="9">
        <f t="shared" si="4"/>
        <v>0.65682910089224433</v>
      </c>
      <c r="T55" s="9">
        <f t="shared" si="5"/>
        <v>0.32944406314344543</v>
      </c>
      <c r="U55" s="9">
        <f t="shared" si="6"/>
        <v>1.3726835964310227E-2</v>
      </c>
      <c r="V55" s="12">
        <f t="shared" si="0"/>
        <v>-1.1293575964229641E-3</v>
      </c>
      <c r="W55" s="7">
        <f t="shared" si="7"/>
        <v>-7.2485690106682821E-3</v>
      </c>
      <c r="X55" s="7">
        <f t="shared" si="8"/>
        <v>-1.9475226170723725E-3</v>
      </c>
      <c r="Y55" s="7">
        <f t="shared" si="9"/>
        <v>9.1960916277406476E-3</v>
      </c>
    </row>
    <row r="56" spans="1:25">
      <c r="A56" t="s">
        <v>54</v>
      </c>
      <c r="B56" s="3">
        <v>1221</v>
      </c>
      <c r="C56" s="4">
        <v>684</v>
      </c>
      <c r="D56" s="4">
        <v>9</v>
      </c>
      <c r="E56" s="3">
        <v>0</v>
      </c>
      <c r="F56" s="3">
        <v>1914</v>
      </c>
      <c r="G56" s="3">
        <v>3988</v>
      </c>
      <c r="H56" t="s">
        <v>54</v>
      </c>
      <c r="I56" s="11">
        <v>1132</v>
      </c>
      <c r="J56" s="11">
        <v>639</v>
      </c>
      <c r="K56" s="11">
        <v>12</v>
      </c>
      <c r="L56" s="11">
        <v>4</v>
      </c>
      <c r="M56" s="11">
        <v>1787</v>
      </c>
      <c r="N56" s="11">
        <v>3727</v>
      </c>
      <c r="O56" t="s">
        <v>54</v>
      </c>
      <c r="P56" s="8">
        <f t="shared" si="1"/>
        <v>0.63793103448275867</v>
      </c>
      <c r="Q56" s="8">
        <f t="shared" si="2"/>
        <v>0.35736677115987459</v>
      </c>
      <c r="R56" s="8">
        <f t="shared" si="3"/>
        <v>4.7021943573667714E-3</v>
      </c>
      <c r="S56" s="9">
        <f t="shared" si="4"/>
        <v>0.63346390598768887</v>
      </c>
      <c r="T56" s="9">
        <f t="shared" si="5"/>
        <v>0.35758254057078903</v>
      </c>
      <c r="U56" s="9">
        <f t="shared" si="6"/>
        <v>8.9535534415221048E-3</v>
      </c>
      <c r="V56" s="12">
        <f t="shared" si="0"/>
        <v>-1.7579818332984498E-3</v>
      </c>
      <c r="W56" s="7">
        <f t="shared" si="7"/>
        <v>-4.4671284950698054E-3</v>
      </c>
      <c r="X56" s="7">
        <f t="shared" si="8"/>
        <v>2.157694109144459E-4</v>
      </c>
      <c r="Y56" s="7">
        <f t="shared" si="9"/>
        <v>4.2513590841553334E-3</v>
      </c>
    </row>
    <row r="57" spans="1:25">
      <c r="A57" t="s">
        <v>55</v>
      </c>
      <c r="B57" s="4">
        <v>257</v>
      </c>
      <c r="C57" s="4">
        <v>492</v>
      </c>
      <c r="D57" s="4">
        <v>8</v>
      </c>
      <c r="E57" s="3">
        <v>0</v>
      </c>
      <c r="F57" s="4">
        <v>759</v>
      </c>
      <c r="G57" s="3">
        <v>1982</v>
      </c>
      <c r="H57" t="s">
        <v>55</v>
      </c>
      <c r="I57" s="11">
        <v>294</v>
      </c>
      <c r="J57" s="11">
        <v>566</v>
      </c>
      <c r="K57" s="11">
        <v>14</v>
      </c>
      <c r="L57" s="11">
        <v>2</v>
      </c>
      <c r="M57" s="11">
        <v>876</v>
      </c>
      <c r="N57" s="11">
        <v>1759</v>
      </c>
      <c r="O57" t="s">
        <v>55</v>
      </c>
      <c r="P57" s="8">
        <f t="shared" si="1"/>
        <v>0.33860342555994732</v>
      </c>
      <c r="Q57" s="8">
        <f t="shared" si="2"/>
        <v>0.64822134387351782</v>
      </c>
      <c r="R57" s="8">
        <f t="shared" si="3"/>
        <v>1.3175230566534914E-2</v>
      </c>
      <c r="S57" s="9">
        <f t="shared" si="4"/>
        <v>0.33561643835616439</v>
      </c>
      <c r="T57" s="9">
        <f t="shared" si="5"/>
        <v>0.64611872146118721</v>
      </c>
      <c r="U57" s="9">
        <f t="shared" si="6"/>
        <v>1.8264840182648401E-2</v>
      </c>
      <c r="V57" s="12">
        <f t="shared" si="0"/>
        <v>-1.2637004377930583E-3</v>
      </c>
      <c r="W57" s="7">
        <f t="shared" si="7"/>
        <v>-2.9869872037829315E-3</v>
      </c>
      <c r="X57" s="7">
        <f t="shared" si="8"/>
        <v>-2.1026224123306125E-3</v>
      </c>
      <c r="Y57" s="7">
        <f t="shared" si="9"/>
        <v>5.0896096161134868E-3</v>
      </c>
    </row>
    <row r="58" spans="1:25">
      <c r="A58" t="s">
        <v>56</v>
      </c>
      <c r="B58" s="3">
        <v>1269</v>
      </c>
      <c r="C58" s="4">
        <v>302</v>
      </c>
      <c r="D58" s="4">
        <v>15</v>
      </c>
      <c r="E58" s="3">
        <v>0</v>
      </c>
      <c r="F58" s="3">
        <v>1589</v>
      </c>
      <c r="G58" s="3">
        <v>3235</v>
      </c>
      <c r="H58" t="s">
        <v>56</v>
      </c>
      <c r="I58" s="11">
        <v>1248</v>
      </c>
      <c r="J58" s="11">
        <v>253</v>
      </c>
      <c r="K58" s="11">
        <v>21</v>
      </c>
      <c r="L58" s="11">
        <v>10</v>
      </c>
      <c r="M58" s="11">
        <v>1534</v>
      </c>
      <c r="N58" s="11">
        <v>3106</v>
      </c>
      <c r="O58" t="s">
        <v>56</v>
      </c>
      <c r="P58" s="8">
        <f t="shared" si="1"/>
        <v>0.79861548143486472</v>
      </c>
      <c r="Q58" s="8">
        <f t="shared" si="2"/>
        <v>0.19005663939584644</v>
      </c>
      <c r="R58" s="8">
        <f t="shared" si="3"/>
        <v>1.1327879169288861E-2</v>
      </c>
      <c r="S58" s="9">
        <f t="shared" si="4"/>
        <v>0.81355932203389836</v>
      </c>
      <c r="T58" s="9">
        <f t="shared" si="5"/>
        <v>0.16492829204693613</v>
      </c>
      <c r="U58" s="9">
        <f t="shared" si="6"/>
        <v>2.1512385919165579E-2</v>
      </c>
      <c r="V58" s="12">
        <f t="shared" si="0"/>
        <v>2.3679948568130493E-2</v>
      </c>
      <c r="W58" s="7">
        <f t="shared" si="7"/>
        <v>1.4943840599033642E-2</v>
      </c>
      <c r="X58" s="7">
        <f t="shared" si="8"/>
        <v>-2.5128347348910313E-2</v>
      </c>
      <c r="Y58" s="7">
        <f t="shared" si="9"/>
        <v>1.0184506749876717E-2</v>
      </c>
    </row>
    <row r="59" spans="1:25">
      <c r="A59" t="s">
        <v>57</v>
      </c>
      <c r="B59" s="3">
        <v>310000</v>
      </c>
      <c r="C59" s="3">
        <v>422989</v>
      </c>
      <c r="D59" s="3">
        <v>4361</v>
      </c>
      <c r="E59" s="3">
        <v>0</v>
      </c>
      <c r="F59" s="3">
        <v>738463</v>
      </c>
      <c r="G59" s="3">
        <v>1206543</v>
      </c>
      <c r="H59" t="s">
        <v>57</v>
      </c>
      <c r="I59" s="11">
        <v>294339</v>
      </c>
      <c r="J59" s="11">
        <v>403170</v>
      </c>
      <c r="K59" s="11">
        <v>6680</v>
      </c>
      <c r="L59" s="11">
        <v>1752</v>
      </c>
      <c r="M59" s="11">
        <v>705941</v>
      </c>
      <c r="N59" s="11">
        <v>1177468</v>
      </c>
      <c r="O59" t="s">
        <v>57</v>
      </c>
      <c r="P59" s="8">
        <f t="shared" si="1"/>
        <v>0.41979083583063742</v>
      </c>
      <c r="Q59" s="8">
        <f t="shared" si="2"/>
        <v>0.57279647050698546</v>
      </c>
      <c r="R59" s="8">
        <f t="shared" si="3"/>
        <v>7.4126936623771268E-3</v>
      </c>
      <c r="S59" s="9">
        <f t="shared" si="4"/>
        <v>0.41694560876900477</v>
      </c>
      <c r="T59" s="9">
        <f t="shared" si="5"/>
        <v>0.57111005027332318</v>
      </c>
      <c r="U59" s="9">
        <f t="shared" si="6"/>
        <v>1.1944340957672101E-2</v>
      </c>
      <c r="V59" s="12">
        <f t="shared" si="0"/>
        <v>-9.3990277097305563E-4</v>
      </c>
      <c r="W59" s="7">
        <f t="shared" si="7"/>
        <v>-2.8452270616326492E-3</v>
      </c>
      <c r="X59" s="7">
        <f t="shared" si="8"/>
        <v>-1.686420233662278E-3</v>
      </c>
      <c r="Y59" s="7">
        <f t="shared" si="9"/>
        <v>4.531647295294974E-3</v>
      </c>
    </row>
    <row r="60" spans="1:25">
      <c r="A60" t="s">
        <v>58</v>
      </c>
      <c r="B60" s="3">
        <v>2906</v>
      </c>
      <c r="C60" s="3">
        <v>1152</v>
      </c>
      <c r="D60" s="4">
        <v>33</v>
      </c>
      <c r="E60" s="3">
        <v>0</v>
      </c>
      <c r="F60" s="3">
        <v>4096</v>
      </c>
      <c r="G60" s="3">
        <v>8062</v>
      </c>
      <c r="H60" t="s">
        <v>58</v>
      </c>
      <c r="I60" s="11">
        <v>2591</v>
      </c>
      <c r="J60" s="11">
        <v>1017</v>
      </c>
      <c r="K60" s="11">
        <v>24</v>
      </c>
      <c r="L60" s="11">
        <v>8</v>
      </c>
      <c r="M60" s="11">
        <v>3640</v>
      </c>
      <c r="N60" s="11">
        <v>7634</v>
      </c>
      <c r="O60" t="s">
        <v>58</v>
      </c>
      <c r="P60" s="8">
        <f t="shared" si="1"/>
        <v>0.70947265625</v>
      </c>
      <c r="Q60" s="8">
        <f t="shared" si="2"/>
        <v>0.28125</v>
      </c>
      <c r="R60" s="8">
        <f t="shared" si="3"/>
        <v>9.27734375E-3</v>
      </c>
      <c r="S60" s="9">
        <f t="shared" si="4"/>
        <v>0.71181318681318684</v>
      </c>
      <c r="T60" s="9">
        <f t="shared" si="5"/>
        <v>0.2793956043956044</v>
      </c>
      <c r="U60" s="9">
        <f t="shared" si="6"/>
        <v>8.7912087912087912E-3</v>
      </c>
      <c r="V60" s="12">
        <f t="shared" si="0"/>
        <v>2.010072354408754E-3</v>
      </c>
      <c r="W60" s="7">
        <f t="shared" si="7"/>
        <v>2.3405305631868378E-3</v>
      </c>
      <c r="X60" s="7">
        <f t="shared" si="8"/>
        <v>-1.8543956043955978E-3</v>
      </c>
      <c r="Y60" s="7">
        <f t="shared" si="9"/>
        <v>-4.861349587912088E-4</v>
      </c>
    </row>
    <row r="61" spans="1:25">
      <c r="A61" t="s">
        <v>59</v>
      </c>
      <c r="B61" s="3">
        <v>3466</v>
      </c>
      <c r="C61" s="3">
        <v>1247</v>
      </c>
      <c r="D61" s="4">
        <v>28</v>
      </c>
      <c r="E61" s="3">
        <v>0</v>
      </c>
      <c r="F61" s="3">
        <v>4744</v>
      </c>
      <c r="G61" s="3">
        <v>9317</v>
      </c>
      <c r="H61" t="s">
        <v>59</v>
      </c>
      <c r="I61" s="11">
        <v>3042</v>
      </c>
      <c r="J61" s="11">
        <v>1239</v>
      </c>
      <c r="K61" s="11">
        <v>18</v>
      </c>
      <c r="L61" s="11">
        <v>10</v>
      </c>
      <c r="M61" s="11">
        <v>4309</v>
      </c>
      <c r="N61" s="11">
        <v>8505</v>
      </c>
      <c r="O61" t="s">
        <v>59</v>
      </c>
      <c r="P61" s="8">
        <f t="shared" si="1"/>
        <v>0.73060708263069141</v>
      </c>
      <c r="Q61" s="8">
        <f t="shared" si="2"/>
        <v>0.26285834738617203</v>
      </c>
      <c r="R61" s="8">
        <f t="shared" si="3"/>
        <v>6.5345699831365935E-3</v>
      </c>
      <c r="S61" s="9">
        <f t="shared" si="4"/>
        <v>0.70596426084938502</v>
      </c>
      <c r="T61" s="9">
        <f t="shared" si="5"/>
        <v>0.28753771176607101</v>
      </c>
      <c r="U61" s="9">
        <f t="shared" si="6"/>
        <v>6.4980273845439774E-3</v>
      </c>
      <c r="V61" s="12">
        <f t="shared" si="0"/>
        <v>-2.4831048505148501E-2</v>
      </c>
      <c r="W61" s="7">
        <f t="shared" si="7"/>
        <v>-2.464282178130639E-2</v>
      </c>
      <c r="X61" s="7">
        <f t="shared" si="8"/>
        <v>2.4679364379898983E-2</v>
      </c>
      <c r="Y61" s="7">
        <f t="shared" si="9"/>
        <v>-3.6542598592616098E-5</v>
      </c>
    </row>
    <row r="62" spans="1:25">
      <c r="A62" t="s">
        <v>60</v>
      </c>
      <c r="B62" s="3">
        <v>1580</v>
      </c>
      <c r="C62" s="4">
        <v>589</v>
      </c>
      <c r="D62" s="4">
        <v>18</v>
      </c>
      <c r="E62" s="3">
        <v>0</v>
      </c>
      <c r="F62" s="3">
        <v>2187</v>
      </c>
      <c r="G62" s="3">
        <v>3586</v>
      </c>
      <c r="H62" t="s">
        <v>60</v>
      </c>
      <c r="I62" s="11">
        <v>1524</v>
      </c>
      <c r="J62" s="11">
        <v>454</v>
      </c>
      <c r="K62" s="11">
        <v>28</v>
      </c>
      <c r="L62" s="11">
        <v>12</v>
      </c>
      <c r="M62" s="11">
        <v>2020</v>
      </c>
      <c r="N62" s="11">
        <v>3322</v>
      </c>
      <c r="O62" t="s">
        <v>60</v>
      </c>
      <c r="P62" s="8">
        <f t="shared" si="1"/>
        <v>0.72245084590763609</v>
      </c>
      <c r="Q62" s="8">
        <f t="shared" si="2"/>
        <v>0.26931870141746683</v>
      </c>
      <c r="R62" s="8">
        <f t="shared" si="3"/>
        <v>8.23045267489712E-3</v>
      </c>
      <c r="S62" s="9">
        <f t="shared" si="4"/>
        <v>0.75445544554455446</v>
      </c>
      <c r="T62" s="9">
        <f t="shared" si="5"/>
        <v>0.22475247524752476</v>
      </c>
      <c r="U62" s="9">
        <f t="shared" si="6"/>
        <v>2.0792079207920793E-2</v>
      </c>
      <c r="V62" s="12">
        <f t="shared" si="0"/>
        <v>4.2028938890264156E-2</v>
      </c>
      <c r="W62" s="7">
        <f t="shared" si="7"/>
        <v>3.2004599636918374E-2</v>
      </c>
      <c r="X62" s="7">
        <f t="shared" si="8"/>
        <v>-4.4566226169942075E-2</v>
      </c>
      <c r="Y62" s="7">
        <f t="shared" si="9"/>
        <v>1.2561626533023673E-2</v>
      </c>
    </row>
    <row r="63" spans="1:25">
      <c r="A63" t="s">
        <v>61</v>
      </c>
      <c r="B63" s="3">
        <v>149935</v>
      </c>
      <c r="C63" s="3">
        <v>91160</v>
      </c>
      <c r="D63" s="3">
        <v>1700</v>
      </c>
      <c r="E63" s="3">
        <v>0</v>
      </c>
      <c r="F63" s="3">
        <v>243263</v>
      </c>
      <c r="G63" s="3">
        <v>366830</v>
      </c>
      <c r="H63" t="s">
        <v>61</v>
      </c>
      <c r="I63" s="11">
        <v>156105</v>
      </c>
      <c r="J63" s="11">
        <v>79917</v>
      </c>
      <c r="K63" s="11">
        <v>3304</v>
      </c>
      <c r="L63" s="11">
        <v>799</v>
      </c>
      <c r="M63" s="11">
        <v>240125</v>
      </c>
      <c r="N63" s="11">
        <v>386742</v>
      </c>
      <c r="O63" t="s">
        <v>61</v>
      </c>
      <c r="P63" s="8">
        <f t="shared" si="1"/>
        <v>0.61634938317787746</v>
      </c>
      <c r="Q63" s="8">
        <f t="shared" si="2"/>
        <v>0.37473845179908166</v>
      </c>
      <c r="R63" s="8">
        <f t="shared" si="3"/>
        <v>8.9121650230409057E-3</v>
      </c>
      <c r="S63" s="9">
        <f t="shared" si="4"/>
        <v>0.65009890681936489</v>
      </c>
      <c r="T63" s="9">
        <f t="shared" si="5"/>
        <v>0.33281415929203539</v>
      </c>
      <c r="U63" s="9">
        <f t="shared" si="6"/>
        <v>1.7086933888599689E-2</v>
      </c>
      <c r="V63" s="12">
        <f t="shared" si="0"/>
        <v>3.9508423059345654E-2</v>
      </c>
      <c r="W63" s="7">
        <f t="shared" si="7"/>
        <v>3.3749523641487422E-2</v>
      </c>
      <c r="X63" s="7">
        <f t="shared" si="8"/>
        <v>-4.1924292507046268E-2</v>
      </c>
      <c r="Y63" s="7">
        <f t="shared" si="9"/>
        <v>8.1747688655587833E-3</v>
      </c>
    </row>
    <row r="64" spans="1:25">
      <c r="A64" t="s">
        <v>62</v>
      </c>
      <c r="B64" s="3">
        <v>4888</v>
      </c>
      <c r="C64" s="3">
        <v>1716</v>
      </c>
      <c r="D64" s="4">
        <v>22</v>
      </c>
      <c r="E64" s="3">
        <v>0</v>
      </c>
      <c r="F64" s="3">
        <v>6626</v>
      </c>
      <c r="G64" s="3">
        <v>12324</v>
      </c>
      <c r="H64" t="s">
        <v>62</v>
      </c>
      <c r="I64" s="11">
        <v>5114</v>
      </c>
      <c r="J64" s="11">
        <v>1463</v>
      </c>
      <c r="K64" s="11">
        <v>38</v>
      </c>
      <c r="L64" s="11">
        <v>9</v>
      </c>
      <c r="M64" s="11">
        <v>6625</v>
      </c>
      <c r="N64" s="11">
        <v>11943</v>
      </c>
      <c r="O64" t="s">
        <v>62</v>
      </c>
      <c r="P64" s="8">
        <f t="shared" si="1"/>
        <v>0.73769996981587682</v>
      </c>
      <c r="Q64" s="8">
        <f t="shared" si="2"/>
        <v>0.25897977663748867</v>
      </c>
      <c r="R64" s="8">
        <f t="shared" si="3"/>
        <v>3.3202535466344703E-3</v>
      </c>
      <c r="S64" s="9">
        <f t="shared" si="4"/>
        <v>0.77192452830188685</v>
      </c>
      <c r="T64" s="9">
        <f t="shared" si="5"/>
        <v>0.22083018867924528</v>
      </c>
      <c r="U64" s="9">
        <f t="shared" si="6"/>
        <v>7.2452830188679245E-3</v>
      </c>
      <c r="V64" s="12">
        <f t="shared" si="0"/>
        <v>3.7400676899574825E-2</v>
      </c>
      <c r="W64" s="7">
        <f t="shared" si="7"/>
        <v>3.4224558486010026E-2</v>
      </c>
      <c r="X64" s="7">
        <f t="shared" si="8"/>
        <v>-3.8149587958243386E-2</v>
      </c>
      <c r="Y64" s="7">
        <f t="shared" si="9"/>
        <v>3.9250294722334537E-3</v>
      </c>
    </row>
    <row r="65" spans="1:25">
      <c r="A65" t="s">
        <v>63</v>
      </c>
      <c r="B65" s="4">
        <v>730</v>
      </c>
      <c r="C65" s="4">
        <v>234</v>
      </c>
      <c r="D65" s="4">
        <v>8</v>
      </c>
      <c r="E65" s="3">
        <v>0</v>
      </c>
      <c r="F65" s="4">
        <v>972</v>
      </c>
      <c r="G65" s="3">
        <v>1473</v>
      </c>
      <c r="H65" t="s">
        <v>63</v>
      </c>
      <c r="I65" s="11">
        <v>793</v>
      </c>
      <c r="J65" s="11">
        <v>216</v>
      </c>
      <c r="K65" s="11">
        <v>9</v>
      </c>
      <c r="L65" s="11">
        <v>1</v>
      </c>
      <c r="M65" s="11">
        <v>1019</v>
      </c>
      <c r="N65" s="11">
        <v>1371</v>
      </c>
      <c r="O65" t="s">
        <v>63</v>
      </c>
      <c r="P65" s="8">
        <f t="shared" si="1"/>
        <v>0.75102880658436211</v>
      </c>
      <c r="Q65" s="8">
        <f t="shared" si="2"/>
        <v>0.24074074074074073</v>
      </c>
      <c r="R65" s="8">
        <f t="shared" si="3"/>
        <v>8.23045267489712E-3</v>
      </c>
      <c r="S65" s="9">
        <f t="shared" si="4"/>
        <v>0.77821393523061821</v>
      </c>
      <c r="T65" s="9">
        <f t="shared" si="5"/>
        <v>0.21197252208047104</v>
      </c>
      <c r="U65" s="9">
        <f t="shared" si="6"/>
        <v>9.8135426889106973E-3</v>
      </c>
      <c r="V65" s="12">
        <f t="shared" si="0"/>
        <v>2.8665249271083049E-2</v>
      </c>
      <c r="W65" s="7">
        <f t="shared" si="7"/>
        <v>2.7185128646256107E-2</v>
      </c>
      <c r="X65" s="7">
        <f t="shared" si="8"/>
        <v>-2.8768218660269684E-2</v>
      </c>
      <c r="Y65" s="7">
        <f t="shared" si="9"/>
        <v>1.5830900140135773E-3</v>
      </c>
    </row>
    <row r="66" spans="1:25">
      <c r="A66" t="s">
        <v>64</v>
      </c>
      <c r="B66" s="4">
        <v>874</v>
      </c>
      <c r="C66" s="3">
        <v>2692</v>
      </c>
      <c r="D66" s="4">
        <v>17</v>
      </c>
      <c r="E66" s="3">
        <v>0</v>
      </c>
      <c r="F66" s="3">
        <v>3587</v>
      </c>
      <c r="G66" s="3">
        <v>7487</v>
      </c>
      <c r="H66" t="s">
        <v>64</v>
      </c>
      <c r="I66" s="11">
        <v>762</v>
      </c>
      <c r="J66" s="11">
        <v>2141</v>
      </c>
      <c r="K66" s="11">
        <v>12</v>
      </c>
      <c r="L66" s="11">
        <v>2</v>
      </c>
      <c r="M66" s="11">
        <v>2917</v>
      </c>
      <c r="N66" s="11">
        <v>6963</v>
      </c>
      <c r="O66" t="s">
        <v>64</v>
      </c>
      <c r="P66" s="8">
        <f t="shared" si="1"/>
        <v>0.24365765263451353</v>
      </c>
      <c r="Q66" s="8">
        <f t="shared" si="2"/>
        <v>0.75048787287426821</v>
      </c>
      <c r="R66" s="8">
        <f t="shared" si="3"/>
        <v>5.8544744912182884E-3</v>
      </c>
      <c r="S66" s="9">
        <f t="shared" si="4"/>
        <v>0.26122728830990743</v>
      </c>
      <c r="T66" s="9">
        <f t="shared" si="5"/>
        <v>0.73397326019883447</v>
      </c>
      <c r="U66" s="9">
        <f t="shared" si="6"/>
        <v>4.7994514912581415E-3</v>
      </c>
      <c r="V66" s="12">
        <f t="shared" si="0"/>
        <v>1.7394541666819613E-2</v>
      </c>
      <c r="W66" s="7">
        <f t="shared" si="7"/>
        <v>1.7569635675393908E-2</v>
      </c>
      <c r="X66" s="7">
        <f t="shared" si="8"/>
        <v>-1.6514612675433749E-2</v>
      </c>
      <c r="Y66" s="7">
        <f t="shared" si="9"/>
        <v>-1.0550229999601469E-3</v>
      </c>
    </row>
    <row r="67" spans="1:25">
      <c r="A67" t="s">
        <v>65</v>
      </c>
      <c r="B67" s="3">
        <v>1374</v>
      </c>
      <c r="C67" s="4">
        <v>291</v>
      </c>
      <c r="D67" s="4">
        <v>25</v>
      </c>
      <c r="E67" s="3">
        <v>0</v>
      </c>
      <c r="F67" s="3">
        <v>1690</v>
      </c>
      <c r="G67" s="3">
        <v>2549</v>
      </c>
      <c r="H67" t="s">
        <v>65</v>
      </c>
      <c r="I67" s="11">
        <v>1286</v>
      </c>
      <c r="J67" s="11">
        <v>226</v>
      </c>
      <c r="K67" s="11">
        <v>20</v>
      </c>
      <c r="L67" s="11">
        <v>1</v>
      </c>
      <c r="M67" s="11">
        <v>1534</v>
      </c>
      <c r="N67" s="11">
        <v>2468</v>
      </c>
      <c r="O67" t="s">
        <v>65</v>
      </c>
      <c r="P67" s="8">
        <f t="shared" ref="P67:P130" si="10">B67/F67</f>
        <v>0.8130177514792899</v>
      </c>
      <c r="Q67" s="8">
        <f t="shared" ref="Q67:Q130" si="11">C67/F67</f>
        <v>0.17218934911242603</v>
      </c>
      <c r="R67" s="8">
        <f t="shared" ref="R67:R130" si="12">(F67-B67-C67)/F67</f>
        <v>1.4792899408284023E-2</v>
      </c>
      <c r="S67" s="9">
        <f t="shared" ref="S67:S130" si="13">I67/M67</f>
        <v>0.83833116036505873</v>
      </c>
      <c r="T67" s="9">
        <f t="shared" ref="T67:T130" si="14">J67/M67</f>
        <v>0.14732724902216426</v>
      </c>
      <c r="U67" s="9">
        <f t="shared" ref="U67:U130" si="15">(M67-I67-J67)/M67</f>
        <v>1.4341590612777053E-2</v>
      </c>
      <c r="V67" s="12">
        <f t="shared" ref="V67:V130" si="16">I67/(I67+J67)-B67/(B67+C67)</f>
        <v>2.5303875303875345E-2</v>
      </c>
      <c r="W67" s="7">
        <f t="shared" ref="W67:W130" si="17">S67-P67</f>
        <v>2.5313408885768829E-2</v>
      </c>
      <c r="X67" s="7">
        <f t="shared" ref="X67:X130" si="18">T67-Q67</f>
        <v>-2.4862100090261768E-2</v>
      </c>
      <c r="Y67" s="7">
        <f t="shared" ref="Y67:Y130" si="19">U67-R67</f>
        <v>-4.5130879550697028E-4</v>
      </c>
    </row>
    <row r="68" spans="1:25">
      <c r="A68" t="s">
        <v>66</v>
      </c>
      <c r="B68" s="3">
        <v>1076</v>
      </c>
      <c r="C68" s="3">
        <v>3298</v>
      </c>
      <c r="D68" s="4">
        <v>35</v>
      </c>
      <c r="E68" s="3">
        <v>0</v>
      </c>
      <c r="F68" s="3">
        <v>4409</v>
      </c>
      <c r="G68" s="3">
        <v>9345</v>
      </c>
      <c r="H68" t="s">
        <v>66</v>
      </c>
      <c r="I68" s="11">
        <v>979</v>
      </c>
      <c r="J68" s="11">
        <v>3331</v>
      </c>
      <c r="K68" s="11">
        <v>25</v>
      </c>
      <c r="L68" s="11">
        <v>8</v>
      </c>
      <c r="M68" s="11">
        <v>4343</v>
      </c>
      <c r="N68" s="11">
        <v>8828</v>
      </c>
      <c r="O68" t="s">
        <v>66</v>
      </c>
      <c r="P68" s="8">
        <f t="shared" si="10"/>
        <v>0.24404626899523701</v>
      </c>
      <c r="Q68" s="8">
        <f t="shared" si="11"/>
        <v>0.74801542299841239</v>
      </c>
      <c r="R68" s="8">
        <f t="shared" si="12"/>
        <v>7.9383080063506473E-3</v>
      </c>
      <c r="S68" s="9">
        <f t="shared" si="13"/>
        <v>0.22542021644024868</v>
      </c>
      <c r="T68" s="9">
        <f t="shared" si="14"/>
        <v>0.76698134929772044</v>
      </c>
      <c r="U68" s="9">
        <f t="shared" si="15"/>
        <v>7.5984342620308539E-3</v>
      </c>
      <c r="V68" s="12">
        <f t="shared" si="16"/>
        <v>-1.8852913811522848E-2</v>
      </c>
      <c r="W68" s="7">
        <f t="shared" si="17"/>
        <v>-1.8626052554988337E-2</v>
      </c>
      <c r="X68" s="7">
        <f t="shared" si="18"/>
        <v>1.8965926299308045E-2</v>
      </c>
      <c r="Y68" s="7">
        <f t="shared" si="19"/>
        <v>-3.3987374431979338E-4</v>
      </c>
    </row>
    <row r="69" spans="1:25">
      <c r="A69" t="s">
        <v>67</v>
      </c>
      <c r="B69" s="3">
        <v>5165</v>
      </c>
      <c r="C69" s="3">
        <v>1271</v>
      </c>
      <c r="D69" s="4">
        <v>68</v>
      </c>
      <c r="E69" s="3">
        <v>0</v>
      </c>
      <c r="F69" s="3">
        <v>6509</v>
      </c>
      <c r="G69" s="3">
        <v>10719</v>
      </c>
      <c r="H69" t="s">
        <v>67</v>
      </c>
      <c r="I69" s="11">
        <v>5443</v>
      </c>
      <c r="J69" s="11">
        <v>970</v>
      </c>
      <c r="K69" s="11">
        <v>68</v>
      </c>
      <c r="L69" s="11">
        <v>13</v>
      </c>
      <c r="M69" s="11">
        <v>6494</v>
      </c>
      <c r="N69" s="11">
        <v>10581</v>
      </c>
      <c r="O69" t="s">
        <v>67</v>
      </c>
      <c r="P69" s="8">
        <f t="shared" si="10"/>
        <v>0.79351666922722386</v>
      </c>
      <c r="Q69" s="8">
        <f t="shared" si="11"/>
        <v>0.1952680903364572</v>
      </c>
      <c r="R69" s="8">
        <f t="shared" si="12"/>
        <v>1.1215240436318942E-2</v>
      </c>
      <c r="S69" s="9">
        <f t="shared" si="13"/>
        <v>0.83815829996920233</v>
      </c>
      <c r="T69" s="9">
        <f t="shared" si="14"/>
        <v>0.14936864798275332</v>
      </c>
      <c r="U69" s="9">
        <f t="shared" si="15"/>
        <v>1.2473052048044348E-2</v>
      </c>
      <c r="V69" s="12">
        <f t="shared" si="16"/>
        <v>4.6227645891362079E-2</v>
      </c>
      <c r="W69" s="7">
        <f t="shared" si="17"/>
        <v>4.4641630741978466E-2</v>
      </c>
      <c r="X69" s="7">
        <f t="shared" si="18"/>
        <v>-4.5899442353703884E-2</v>
      </c>
      <c r="Y69" s="7">
        <f t="shared" si="19"/>
        <v>1.2578116117254057E-3</v>
      </c>
    </row>
    <row r="70" spans="1:25">
      <c r="A70" t="s">
        <v>68</v>
      </c>
      <c r="B70" s="3">
        <v>26199</v>
      </c>
      <c r="C70" s="3">
        <v>9123</v>
      </c>
      <c r="D70" s="4">
        <v>241</v>
      </c>
      <c r="E70" s="3">
        <v>0</v>
      </c>
      <c r="F70" s="3">
        <v>35606</v>
      </c>
      <c r="G70" s="3">
        <v>70039</v>
      </c>
      <c r="H70" t="s">
        <v>68</v>
      </c>
      <c r="I70" s="11">
        <v>23936</v>
      </c>
      <c r="J70" s="11">
        <v>8095</v>
      </c>
      <c r="K70" s="11">
        <v>309</v>
      </c>
      <c r="L70" s="11">
        <v>68</v>
      </c>
      <c r="M70" s="11">
        <v>32414</v>
      </c>
      <c r="N70" s="11">
        <v>66571</v>
      </c>
      <c r="O70" t="s">
        <v>68</v>
      </c>
      <c r="P70" s="8">
        <f t="shared" si="10"/>
        <v>0.73580295455822053</v>
      </c>
      <c r="Q70" s="8">
        <f t="shared" si="11"/>
        <v>0.2562208616525305</v>
      </c>
      <c r="R70" s="8">
        <f t="shared" si="12"/>
        <v>7.9761837892490025E-3</v>
      </c>
      <c r="S70" s="9">
        <f t="shared" si="13"/>
        <v>0.73844635034244466</v>
      </c>
      <c r="T70" s="9">
        <f t="shared" si="14"/>
        <v>0.24973776763127045</v>
      </c>
      <c r="U70" s="9">
        <f t="shared" si="15"/>
        <v>1.1815882026284939E-2</v>
      </c>
      <c r="V70" s="12">
        <f t="shared" si="16"/>
        <v>5.5570343442291614E-3</v>
      </c>
      <c r="W70" s="7">
        <f t="shared" si="17"/>
        <v>2.6433957842241229E-3</v>
      </c>
      <c r="X70" s="7">
        <f t="shared" si="18"/>
        <v>-6.4830940212600441E-3</v>
      </c>
      <c r="Y70" s="7">
        <f t="shared" si="19"/>
        <v>3.8396982370359368E-3</v>
      </c>
    </row>
    <row r="71" spans="1:25">
      <c r="A71" t="s">
        <v>69</v>
      </c>
      <c r="B71" s="4">
        <v>673</v>
      </c>
      <c r="C71" s="4">
        <v>346</v>
      </c>
      <c r="D71" s="4">
        <v>12</v>
      </c>
      <c r="E71" s="3">
        <v>0</v>
      </c>
      <c r="F71" s="3">
        <v>1035</v>
      </c>
      <c r="G71" s="3">
        <v>1520</v>
      </c>
      <c r="H71" t="s">
        <v>69</v>
      </c>
      <c r="I71" s="11">
        <v>641</v>
      </c>
      <c r="J71" s="11">
        <v>232</v>
      </c>
      <c r="K71" s="11">
        <v>7</v>
      </c>
      <c r="L71" s="11">
        <v>3</v>
      </c>
      <c r="M71" s="11">
        <v>883</v>
      </c>
      <c r="N71" s="11">
        <v>1565</v>
      </c>
      <c r="O71" t="s">
        <v>69</v>
      </c>
      <c r="P71" s="8">
        <f t="shared" si="10"/>
        <v>0.65024154589371985</v>
      </c>
      <c r="Q71" s="8">
        <f t="shared" si="11"/>
        <v>0.33429951690821258</v>
      </c>
      <c r="R71" s="8">
        <f t="shared" si="12"/>
        <v>1.5458937198067632E-2</v>
      </c>
      <c r="S71" s="9">
        <f t="shared" si="13"/>
        <v>0.72593431483578708</v>
      </c>
      <c r="T71" s="9">
        <f t="shared" si="14"/>
        <v>0.26274065685164211</v>
      </c>
      <c r="U71" s="9">
        <f t="shared" si="15"/>
        <v>1.1325028312570781E-2</v>
      </c>
      <c r="V71" s="12">
        <f t="shared" si="16"/>
        <v>7.3798290667467015E-2</v>
      </c>
      <c r="W71" s="7">
        <f t="shared" si="17"/>
        <v>7.5692768942067223E-2</v>
      </c>
      <c r="X71" s="7">
        <f t="shared" si="18"/>
        <v>-7.1558860056570472E-2</v>
      </c>
      <c r="Y71" s="7">
        <f t="shared" si="19"/>
        <v>-4.1339088854968516E-3</v>
      </c>
    </row>
    <row r="72" spans="1:25">
      <c r="A72" t="s">
        <v>70</v>
      </c>
      <c r="B72" s="3">
        <v>38078</v>
      </c>
      <c r="C72" s="3">
        <v>15333</v>
      </c>
      <c r="D72" s="4">
        <v>346</v>
      </c>
      <c r="E72" s="3">
        <v>0</v>
      </c>
      <c r="F72" s="3">
        <v>53853</v>
      </c>
      <c r="G72" s="3">
        <v>85541</v>
      </c>
      <c r="H72" t="s">
        <v>70</v>
      </c>
      <c r="I72" s="11">
        <v>39353</v>
      </c>
      <c r="J72" s="11">
        <v>13803</v>
      </c>
      <c r="K72" s="11">
        <v>495</v>
      </c>
      <c r="L72" s="11">
        <v>105</v>
      </c>
      <c r="M72" s="11">
        <v>53773</v>
      </c>
      <c r="N72" s="11">
        <v>89133</v>
      </c>
      <c r="O72" t="s">
        <v>70</v>
      </c>
      <c r="P72" s="8">
        <f t="shared" si="10"/>
        <v>0.70707295786678548</v>
      </c>
      <c r="Q72" s="8">
        <f t="shared" si="11"/>
        <v>0.28471951423319036</v>
      </c>
      <c r="R72" s="8">
        <f t="shared" si="12"/>
        <v>8.2075279000241395E-3</v>
      </c>
      <c r="S72" s="9">
        <f t="shared" si="13"/>
        <v>0.73183567961616425</v>
      </c>
      <c r="T72" s="9">
        <f t="shared" si="14"/>
        <v>0.25669016048946497</v>
      </c>
      <c r="U72" s="9">
        <f t="shared" si="15"/>
        <v>1.1474159894370782E-2</v>
      </c>
      <c r="V72" s="12">
        <f t="shared" si="16"/>
        <v>2.740604442613237E-2</v>
      </c>
      <c r="W72" s="7">
        <f t="shared" si="17"/>
        <v>2.4762721749378769E-2</v>
      </c>
      <c r="X72" s="7">
        <f t="shared" si="18"/>
        <v>-2.8029353743725394E-2</v>
      </c>
      <c r="Y72" s="7">
        <f t="shared" si="19"/>
        <v>3.2666319943466422E-3</v>
      </c>
    </row>
    <row r="73" spans="1:25">
      <c r="A73" t="s">
        <v>71</v>
      </c>
      <c r="B73" s="3">
        <v>61783</v>
      </c>
      <c r="C73" s="3">
        <v>122021</v>
      </c>
      <c r="D73" s="3">
        <v>1151</v>
      </c>
      <c r="E73" s="3">
        <v>0</v>
      </c>
      <c r="F73" s="3">
        <v>185233</v>
      </c>
      <c r="G73" s="3">
        <v>388498</v>
      </c>
      <c r="H73" t="s">
        <v>71</v>
      </c>
      <c r="I73" s="11">
        <v>56517</v>
      </c>
      <c r="J73" s="11">
        <v>112273</v>
      </c>
      <c r="K73" s="11">
        <v>1623</v>
      </c>
      <c r="L73" s="11">
        <v>640</v>
      </c>
      <c r="M73" s="11">
        <v>171070</v>
      </c>
      <c r="N73" s="11">
        <v>383737</v>
      </c>
      <c r="O73" t="s">
        <v>71</v>
      </c>
      <c r="P73" s="8">
        <f t="shared" ref="P73" si="20">B73/F73</f>
        <v>0.33354207943508984</v>
      </c>
      <c r="Q73" s="8">
        <f t="shared" ref="Q73" si="21">C73/F73</f>
        <v>0.65874331247671847</v>
      </c>
      <c r="R73" s="8">
        <f t="shared" ref="R73" si="22">(F73-B73-C73)/F73</f>
        <v>7.7146080881916289E-3</v>
      </c>
      <c r="S73" s="9">
        <f t="shared" si="13"/>
        <v>0.33037353130297537</v>
      </c>
      <c r="T73" s="9">
        <f t="shared" si="14"/>
        <v>0.65629859121996847</v>
      </c>
      <c r="U73" s="9">
        <f t="shared" si="15"/>
        <v>1.3327877477056176E-2</v>
      </c>
      <c r="V73" s="12">
        <f t="shared" si="16"/>
        <v>-1.2990440290406857E-3</v>
      </c>
      <c r="W73" s="7">
        <f t="shared" si="17"/>
        <v>-3.1685481321144793E-3</v>
      </c>
      <c r="X73" s="7">
        <f t="shared" si="18"/>
        <v>-2.4447212567499932E-3</v>
      </c>
      <c r="Y73" s="7">
        <f t="shared" si="19"/>
        <v>5.6132693888645471E-3</v>
      </c>
    </row>
    <row r="74" spans="1:25">
      <c r="A74" t="s">
        <v>72</v>
      </c>
      <c r="B74" s="3">
        <v>10768</v>
      </c>
      <c r="C74" s="3">
        <v>3128</v>
      </c>
      <c r="D74" s="4">
        <v>103</v>
      </c>
      <c r="E74" s="3">
        <v>0</v>
      </c>
      <c r="F74" s="3">
        <v>14019</v>
      </c>
      <c r="G74" s="3">
        <v>21503</v>
      </c>
      <c r="H74" t="s">
        <v>72</v>
      </c>
      <c r="I74" s="11">
        <v>10325</v>
      </c>
      <c r="J74" s="11">
        <v>1965</v>
      </c>
      <c r="K74" s="11">
        <v>144</v>
      </c>
      <c r="L74" s="11">
        <v>33</v>
      </c>
      <c r="M74" s="11">
        <v>12469</v>
      </c>
      <c r="N74" s="11">
        <v>20801</v>
      </c>
      <c r="O74" t="s">
        <v>72</v>
      </c>
      <c r="P74" s="8">
        <f t="shared" si="10"/>
        <v>0.76810043512376058</v>
      </c>
      <c r="Q74" s="8">
        <f t="shared" si="11"/>
        <v>0.22312575789999287</v>
      </c>
      <c r="R74" s="8">
        <f t="shared" si="12"/>
        <v>8.7738069762465232E-3</v>
      </c>
      <c r="S74" s="9">
        <f t="shared" si="13"/>
        <v>0.82805357286069448</v>
      </c>
      <c r="T74" s="9">
        <f t="shared" si="14"/>
        <v>0.15759082524661161</v>
      </c>
      <c r="U74" s="9">
        <f t="shared" si="15"/>
        <v>1.4355601892693881E-2</v>
      </c>
      <c r="V74" s="12">
        <f t="shared" si="16"/>
        <v>6.5214662167827675E-2</v>
      </c>
      <c r="W74" s="7">
        <f t="shared" si="17"/>
        <v>5.9953137736933892E-2</v>
      </c>
      <c r="X74" s="7">
        <f t="shared" si="18"/>
        <v>-6.5534932653381256E-2</v>
      </c>
      <c r="Y74" s="7">
        <f t="shared" si="19"/>
        <v>5.5817949164473583E-3</v>
      </c>
    </row>
    <row r="75" spans="1:25">
      <c r="A75" t="s">
        <v>73</v>
      </c>
      <c r="B75" s="3">
        <v>3328</v>
      </c>
      <c r="C75" s="3">
        <v>2225</v>
      </c>
      <c r="D75" s="4">
        <v>40</v>
      </c>
      <c r="E75" s="3">
        <v>0</v>
      </c>
      <c r="F75" s="3">
        <v>5599</v>
      </c>
      <c r="G75" s="3">
        <v>9653</v>
      </c>
      <c r="H75" t="s">
        <v>73</v>
      </c>
      <c r="I75" s="11">
        <v>3356</v>
      </c>
      <c r="J75" s="11">
        <v>2033</v>
      </c>
      <c r="K75" s="11">
        <v>35</v>
      </c>
      <c r="L75" s="11">
        <v>8</v>
      </c>
      <c r="M75" s="11">
        <v>5434</v>
      </c>
      <c r="N75" s="11">
        <v>9718</v>
      </c>
      <c r="O75" t="s">
        <v>73</v>
      </c>
      <c r="P75" s="8">
        <f t="shared" si="10"/>
        <v>0.59439185568851582</v>
      </c>
      <c r="Q75" s="8">
        <f t="shared" si="11"/>
        <v>0.39739239149848188</v>
      </c>
      <c r="R75" s="8">
        <f t="shared" si="12"/>
        <v>8.2157528130023215E-3</v>
      </c>
      <c r="S75" s="9">
        <f t="shared" si="13"/>
        <v>0.61759293338240706</v>
      </c>
      <c r="T75" s="9">
        <f t="shared" si="14"/>
        <v>0.37412587412587411</v>
      </c>
      <c r="U75" s="9">
        <f t="shared" si="15"/>
        <v>8.2811924917188078E-3</v>
      </c>
      <c r="V75" s="12">
        <f t="shared" si="16"/>
        <v>2.3434361175597163E-2</v>
      </c>
      <c r="W75" s="7">
        <f t="shared" si="17"/>
        <v>2.3201077693891237E-2</v>
      </c>
      <c r="X75" s="7">
        <f t="shared" si="18"/>
        <v>-2.3266517372607765E-2</v>
      </c>
      <c r="Y75" s="7">
        <f t="shared" si="19"/>
        <v>6.543967871648626E-5</v>
      </c>
    </row>
    <row r="76" spans="1:25">
      <c r="A76" t="s">
        <v>74</v>
      </c>
      <c r="B76" s="3">
        <v>8092</v>
      </c>
      <c r="C76" s="3">
        <v>3464</v>
      </c>
      <c r="D76" s="4">
        <v>101</v>
      </c>
      <c r="E76" s="3">
        <v>0</v>
      </c>
      <c r="F76" s="3">
        <v>11694</v>
      </c>
      <c r="G76" s="3">
        <v>19835</v>
      </c>
      <c r="H76" t="s">
        <v>74</v>
      </c>
      <c r="I76" s="11">
        <v>8143</v>
      </c>
      <c r="J76" s="11">
        <v>2482</v>
      </c>
      <c r="K76" s="11">
        <v>118</v>
      </c>
      <c r="L76" s="11">
        <v>38</v>
      </c>
      <c r="M76" s="11">
        <v>10782</v>
      </c>
      <c r="N76" s="11">
        <v>19396</v>
      </c>
      <c r="O76" t="s">
        <v>74</v>
      </c>
      <c r="P76" s="8">
        <f t="shared" si="10"/>
        <v>0.69197879254318451</v>
      </c>
      <c r="Q76" s="8">
        <f t="shared" si="11"/>
        <v>0.29622028390627675</v>
      </c>
      <c r="R76" s="8">
        <f t="shared" si="12"/>
        <v>1.1800923550538737E-2</v>
      </c>
      <c r="S76" s="9">
        <f t="shared" si="13"/>
        <v>0.7552402151734372</v>
      </c>
      <c r="T76" s="9">
        <f t="shared" si="14"/>
        <v>0.23019847894639214</v>
      </c>
      <c r="U76" s="9">
        <f t="shared" si="15"/>
        <v>1.4561305880170655E-2</v>
      </c>
      <c r="V76" s="12">
        <f t="shared" si="16"/>
        <v>6.6157701626860521E-2</v>
      </c>
      <c r="W76" s="7">
        <f t="shared" si="17"/>
        <v>6.3261422630252695E-2</v>
      </c>
      <c r="X76" s="7">
        <f t="shared" si="18"/>
        <v>-6.6021804959884606E-2</v>
      </c>
      <c r="Y76" s="7">
        <f t="shared" si="19"/>
        <v>2.7603823296319177E-3</v>
      </c>
    </row>
    <row r="77" spans="1:25">
      <c r="A77" t="s">
        <v>75</v>
      </c>
      <c r="B77" s="3">
        <v>7582</v>
      </c>
      <c r="C77" s="3">
        <v>3014</v>
      </c>
      <c r="D77" s="4">
        <v>82</v>
      </c>
      <c r="E77" s="3">
        <v>0</v>
      </c>
      <c r="F77" s="3">
        <v>10714</v>
      </c>
      <c r="G77" s="3">
        <v>15569</v>
      </c>
      <c r="H77" t="s">
        <v>75</v>
      </c>
      <c r="I77" s="11">
        <v>8098</v>
      </c>
      <c r="J77" s="11">
        <v>2311</v>
      </c>
      <c r="K77" s="11">
        <v>99</v>
      </c>
      <c r="L77" s="11">
        <v>26</v>
      </c>
      <c r="M77" s="11">
        <v>10539</v>
      </c>
      <c r="N77" s="11">
        <v>15825</v>
      </c>
      <c r="O77" t="s">
        <v>75</v>
      </c>
      <c r="P77" s="8">
        <f t="shared" si="10"/>
        <v>0.70767220459212243</v>
      </c>
      <c r="Q77" s="8">
        <f t="shared" si="11"/>
        <v>0.28131416837782341</v>
      </c>
      <c r="R77" s="8">
        <f t="shared" si="12"/>
        <v>1.1013627030054134E-2</v>
      </c>
      <c r="S77" s="9">
        <f t="shared" si="13"/>
        <v>0.76838409716291867</v>
      </c>
      <c r="T77" s="9">
        <f t="shared" si="14"/>
        <v>0.21928076667615523</v>
      </c>
      <c r="U77" s="9">
        <f t="shared" si="15"/>
        <v>1.2335136160926083E-2</v>
      </c>
      <c r="V77" s="12">
        <f t="shared" si="16"/>
        <v>6.2427554834378451E-2</v>
      </c>
      <c r="W77" s="7">
        <f t="shared" si="17"/>
        <v>6.0711892570796233E-2</v>
      </c>
      <c r="X77" s="7">
        <f t="shared" si="18"/>
        <v>-6.2033401701668184E-2</v>
      </c>
      <c r="Y77" s="7">
        <f t="shared" si="19"/>
        <v>1.3215091308719489E-3</v>
      </c>
    </row>
    <row r="78" spans="1:25">
      <c r="A78" t="s">
        <v>76</v>
      </c>
      <c r="B78" s="3">
        <v>1083</v>
      </c>
      <c r="C78" s="4">
        <v>687</v>
      </c>
      <c r="D78" s="4">
        <v>14</v>
      </c>
      <c r="E78" s="3">
        <v>0</v>
      </c>
      <c r="F78" s="3">
        <v>1784</v>
      </c>
      <c r="G78" s="3">
        <v>2960</v>
      </c>
      <c r="H78" t="s">
        <v>76</v>
      </c>
      <c r="I78" s="11">
        <v>1094</v>
      </c>
      <c r="J78" s="11">
        <v>512</v>
      </c>
      <c r="K78" s="11">
        <v>18</v>
      </c>
      <c r="L78" s="11">
        <v>4</v>
      </c>
      <c r="M78" s="11">
        <v>1629</v>
      </c>
      <c r="N78" s="11">
        <v>2811</v>
      </c>
      <c r="O78" t="s">
        <v>76</v>
      </c>
      <c r="P78" s="8">
        <f t="shared" si="10"/>
        <v>0.60706278026905824</v>
      </c>
      <c r="Q78" s="8">
        <f t="shared" si="11"/>
        <v>0.38508968609865468</v>
      </c>
      <c r="R78" s="8">
        <f t="shared" si="12"/>
        <v>7.8475336322869956E-3</v>
      </c>
      <c r="S78" s="9">
        <f t="shared" si="13"/>
        <v>0.67157765500306932</v>
      </c>
      <c r="T78" s="9">
        <f t="shared" si="14"/>
        <v>0.31430325352977284</v>
      </c>
      <c r="U78" s="9">
        <f t="shared" si="15"/>
        <v>1.4119091467157766E-2</v>
      </c>
      <c r="V78" s="12">
        <f t="shared" si="16"/>
        <v>6.9331110032294085E-2</v>
      </c>
      <c r="W78" s="7">
        <f t="shared" si="17"/>
        <v>6.4514874734011074E-2</v>
      </c>
      <c r="X78" s="7">
        <f t="shared" si="18"/>
        <v>-7.0786432568881841E-2</v>
      </c>
      <c r="Y78" s="7">
        <f t="shared" si="19"/>
        <v>6.2715578348707703E-3</v>
      </c>
    </row>
    <row r="79" spans="1:25">
      <c r="A79" t="s">
        <v>77</v>
      </c>
      <c r="B79" s="3">
        <v>1784</v>
      </c>
      <c r="C79" s="4">
        <v>730</v>
      </c>
      <c r="D79" s="4">
        <v>7</v>
      </c>
      <c r="E79" s="3">
        <v>0</v>
      </c>
      <c r="F79" s="3">
        <v>2521</v>
      </c>
      <c r="G79" s="3">
        <v>4567</v>
      </c>
      <c r="H79" t="s">
        <v>77</v>
      </c>
      <c r="I79" s="11">
        <v>1523</v>
      </c>
      <c r="J79" s="11">
        <v>551</v>
      </c>
      <c r="K79" s="11">
        <v>11</v>
      </c>
      <c r="L79" s="11">
        <v>0</v>
      </c>
      <c r="M79" s="11">
        <v>2085</v>
      </c>
      <c r="N79" s="11">
        <v>4310</v>
      </c>
      <c r="O79" t="s">
        <v>77</v>
      </c>
      <c r="P79" s="8">
        <f t="shared" si="10"/>
        <v>0.70765569218564062</v>
      </c>
      <c r="Q79" s="8">
        <f t="shared" si="11"/>
        <v>0.28956763189210633</v>
      </c>
      <c r="R79" s="8">
        <f t="shared" si="12"/>
        <v>2.776675922253074E-3</v>
      </c>
      <c r="S79" s="9">
        <f t="shared" si="13"/>
        <v>0.73045563549160675</v>
      </c>
      <c r="T79" s="9">
        <f t="shared" si="14"/>
        <v>0.2642685851318945</v>
      </c>
      <c r="U79" s="9">
        <f t="shared" si="15"/>
        <v>5.2757793764988013E-3</v>
      </c>
      <c r="V79" s="12">
        <f t="shared" si="16"/>
        <v>2.4703703618463746E-2</v>
      </c>
      <c r="W79" s="7">
        <f t="shared" si="17"/>
        <v>2.2799943305966131E-2</v>
      </c>
      <c r="X79" s="7">
        <f t="shared" si="18"/>
        <v>-2.529904676021183E-2</v>
      </c>
      <c r="Y79" s="7">
        <f t="shared" si="19"/>
        <v>2.4991034542457273E-3</v>
      </c>
    </row>
    <row r="80" spans="1:25">
      <c r="A80" t="s">
        <v>78</v>
      </c>
      <c r="B80" s="4">
        <v>327</v>
      </c>
      <c r="C80" s="4">
        <v>198</v>
      </c>
      <c r="D80" s="4">
        <v>13</v>
      </c>
      <c r="E80" s="3">
        <v>0</v>
      </c>
      <c r="F80" s="4">
        <v>538</v>
      </c>
      <c r="G80" s="3">
        <v>1047</v>
      </c>
      <c r="H80" t="s">
        <v>78</v>
      </c>
      <c r="I80" s="11">
        <v>346</v>
      </c>
      <c r="J80" s="11">
        <v>140</v>
      </c>
      <c r="K80" s="11">
        <v>3</v>
      </c>
      <c r="L80" s="11">
        <v>4</v>
      </c>
      <c r="M80" s="11">
        <v>493</v>
      </c>
      <c r="N80" s="11">
        <v>1076</v>
      </c>
      <c r="O80" t="s">
        <v>78</v>
      </c>
      <c r="P80" s="8">
        <f t="shared" si="10"/>
        <v>0.60780669144981414</v>
      </c>
      <c r="Q80" s="8">
        <f t="shared" si="11"/>
        <v>0.36802973977695169</v>
      </c>
      <c r="R80" s="8">
        <f t="shared" si="12"/>
        <v>2.4163568773234202E-2</v>
      </c>
      <c r="S80" s="9">
        <f t="shared" si="13"/>
        <v>0.70182555780933065</v>
      </c>
      <c r="T80" s="9">
        <f t="shared" si="14"/>
        <v>0.28397565922920892</v>
      </c>
      <c r="U80" s="9">
        <f t="shared" si="15"/>
        <v>1.4198782961460446E-2</v>
      </c>
      <c r="V80" s="12">
        <f t="shared" si="16"/>
        <v>8.9077013521457915E-2</v>
      </c>
      <c r="W80" s="7">
        <f t="shared" si="17"/>
        <v>9.4018866359516506E-2</v>
      </c>
      <c r="X80" s="7">
        <f t="shared" si="18"/>
        <v>-8.4054080547742771E-2</v>
      </c>
      <c r="Y80" s="7">
        <f t="shared" si="19"/>
        <v>-9.9647858117737562E-3</v>
      </c>
    </row>
    <row r="81" spans="1:25">
      <c r="A81" t="s">
        <v>79</v>
      </c>
      <c r="B81" s="3">
        <v>103206</v>
      </c>
      <c r="C81" s="3">
        <v>98368</v>
      </c>
      <c r="D81" s="3">
        <v>1014</v>
      </c>
      <c r="E81" s="3">
        <v>0</v>
      </c>
      <c r="F81" s="3">
        <v>202822</v>
      </c>
      <c r="G81" s="3">
        <v>299110</v>
      </c>
      <c r="H81" t="s">
        <v>79</v>
      </c>
      <c r="I81" s="11">
        <v>116028</v>
      </c>
      <c r="J81" s="11">
        <v>101043</v>
      </c>
      <c r="K81" s="11">
        <v>1719</v>
      </c>
      <c r="L81" s="11">
        <v>460</v>
      </c>
      <c r="M81" s="11">
        <v>219299</v>
      </c>
      <c r="N81" s="11">
        <v>339694</v>
      </c>
      <c r="O81" t="s">
        <v>79</v>
      </c>
      <c r="P81" s="8">
        <f t="shared" si="10"/>
        <v>0.50885012473991975</v>
      </c>
      <c r="Q81" s="8">
        <f t="shared" si="11"/>
        <v>0.48499669661082129</v>
      </c>
      <c r="R81" s="8">
        <f t="shared" si="12"/>
        <v>6.1531786492589561E-3</v>
      </c>
      <c r="S81" s="9">
        <f t="shared" si="13"/>
        <v>0.52908585994464175</v>
      </c>
      <c r="T81" s="9">
        <f t="shared" si="14"/>
        <v>0.46075449500453719</v>
      </c>
      <c r="U81" s="9">
        <f t="shared" si="15"/>
        <v>1.0159645050821025E-2</v>
      </c>
      <c r="V81" s="12">
        <f t="shared" si="16"/>
        <v>2.2515800772305194E-2</v>
      </c>
      <c r="W81" s="7">
        <f t="shared" si="17"/>
        <v>2.0235735204721994E-2</v>
      </c>
      <c r="X81" s="7">
        <f t="shared" si="18"/>
        <v>-2.4242201606284097E-2</v>
      </c>
      <c r="Y81" s="7">
        <f t="shared" si="19"/>
        <v>4.0064664015620685E-3</v>
      </c>
    </row>
    <row r="82" spans="1:25">
      <c r="A82" t="s">
        <v>80</v>
      </c>
      <c r="B82" s="3">
        <v>3392</v>
      </c>
      <c r="C82" s="3">
        <v>1036</v>
      </c>
      <c r="D82" s="4">
        <v>54</v>
      </c>
      <c r="E82" s="3">
        <v>0</v>
      </c>
      <c r="F82" s="3">
        <v>4491</v>
      </c>
      <c r="G82" s="3">
        <v>6747</v>
      </c>
      <c r="H82" t="s">
        <v>80</v>
      </c>
      <c r="I82" s="11">
        <v>3446</v>
      </c>
      <c r="J82" s="11">
        <v>750</v>
      </c>
      <c r="K82" s="11">
        <v>45</v>
      </c>
      <c r="L82" s="11">
        <v>14</v>
      </c>
      <c r="M82" s="11">
        <v>4256</v>
      </c>
      <c r="N82" s="11">
        <v>6663</v>
      </c>
      <c r="O82" t="s">
        <v>80</v>
      </c>
      <c r="P82" s="8">
        <f t="shared" si="10"/>
        <v>0.75528835448675125</v>
      </c>
      <c r="Q82" s="8">
        <f t="shared" si="11"/>
        <v>0.23068358940102426</v>
      </c>
      <c r="R82" s="8">
        <f t="shared" si="12"/>
        <v>1.4028056112224449E-2</v>
      </c>
      <c r="S82" s="9">
        <f t="shared" si="13"/>
        <v>0.8096804511278195</v>
      </c>
      <c r="T82" s="9">
        <f t="shared" si="14"/>
        <v>0.1762218045112782</v>
      </c>
      <c r="U82" s="9">
        <f t="shared" si="15"/>
        <v>1.4097744360902255E-2</v>
      </c>
      <c r="V82" s="12">
        <f t="shared" si="16"/>
        <v>5.5224014267470256E-2</v>
      </c>
      <c r="W82" s="7">
        <f t="shared" si="17"/>
        <v>5.4392096641068255E-2</v>
      </c>
      <c r="X82" s="7">
        <f t="shared" si="18"/>
        <v>-5.4461784889746068E-2</v>
      </c>
      <c r="Y82" s="7">
        <f t="shared" si="19"/>
        <v>6.968824867780582E-5</v>
      </c>
    </row>
    <row r="83" spans="1:25">
      <c r="A83" t="s">
        <v>81</v>
      </c>
      <c r="B83" s="3">
        <v>5205</v>
      </c>
      <c r="C83" s="3">
        <v>2034</v>
      </c>
      <c r="D83" s="4">
        <v>41</v>
      </c>
      <c r="E83" s="3">
        <v>0</v>
      </c>
      <c r="F83" s="3">
        <v>7288</v>
      </c>
      <c r="G83" s="3">
        <v>11589</v>
      </c>
      <c r="H83" t="s">
        <v>81</v>
      </c>
      <c r="I83" s="11">
        <v>5644</v>
      </c>
      <c r="J83" s="11">
        <v>1848</v>
      </c>
      <c r="K83" s="11">
        <v>53</v>
      </c>
      <c r="L83" s="11">
        <v>17</v>
      </c>
      <c r="M83" s="11">
        <v>7562</v>
      </c>
      <c r="N83" s="11">
        <v>11397</v>
      </c>
      <c r="O83" t="s">
        <v>81</v>
      </c>
      <c r="P83" s="8">
        <f t="shared" si="10"/>
        <v>0.71418770581778268</v>
      </c>
      <c r="Q83" s="8">
        <f t="shared" si="11"/>
        <v>0.27908891328210755</v>
      </c>
      <c r="R83" s="8">
        <f t="shared" si="12"/>
        <v>6.7233809001097699E-3</v>
      </c>
      <c r="S83" s="9">
        <f t="shared" si="13"/>
        <v>0.7463633959270034</v>
      </c>
      <c r="T83" s="9">
        <f t="shared" si="14"/>
        <v>0.24437979370536894</v>
      </c>
      <c r="U83" s="9">
        <f t="shared" si="15"/>
        <v>9.2568103676276114E-3</v>
      </c>
      <c r="V83" s="12">
        <f t="shared" si="16"/>
        <v>3.4314928325813066E-2</v>
      </c>
      <c r="W83" s="7">
        <f t="shared" si="17"/>
        <v>3.2175690109220723E-2</v>
      </c>
      <c r="X83" s="7">
        <f t="shared" si="18"/>
        <v>-3.4709119576738612E-2</v>
      </c>
      <c r="Y83" s="7">
        <f t="shared" si="19"/>
        <v>2.5334294675178415E-3</v>
      </c>
    </row>
    <row r="84" spans="1:25">
      <c r="A84" t="s">
        <v>82</v>
      </c>
      <c r="B84" s="3">
        <v>1644</v>
      </c>
      <c r="C84" s="3">
        <v>2405</v>
      </c>
      <c r="D84" s="4">
        <v>13</v>
      </c>
      <c r="E84" s="3">
        <v>0</v>
      </c>
      <c r="F84" s="3">
        <v>4062</v>
      </c>
      <c r="G84" s="3">
        <v>10528</v>
      </c>
      <c r="H84" t="s">
        <v>82</v>
      </c>
      <c r="I84" s="11">
        <v>1559</v>
      </c>
      <c r="J84" s="11">
        <v>2376</v>
      </c>
      <c r="K84" s="11">
        <v>25</v>
      </c>
      <c r="L84" s="11">
        <v>8</v>
      </c>
      <c r="M84" s="11">
        <v>3968</v>
      </c>
      <c r="N84" s="11">
        <v>10368</v>
      </c>
      <c r="O84" t="s">
        <v>82</v>
      </c>
      <c r="P84" s="8">
        <f t="shared" si="10"/>
        <v>0.40472673559822747</v>
      </c>
      <c r="Q84" s="8">
        <f t="shared" si="11"/>
        <v>0.5920728705071393</v>
      </c>
      <c r="R84" s="8">
        <f t="shared" si="12"/>
        <v>3.2003938946331858E-3</v>
      </c>
      <c r="S84" s="9">
        <f t="shared" si="13"/>
        <v>0.39289314516129031</v>
      </c>
      <c r="T84" s="9">
        <f t="shared" si="14"/>
        <v>0.59879032258064513</v>
      </c>
      <c r="U84" s="9">
        <f t="shared" si="15"/>
        <v>8.3165322580645157E-3</v>
      </c>
      <c r="V84" s="12">
        <f t="shared" si="16"/>
        <v>-9.8381233950183833E-3</v>
      </c>
      <c r="W84" s="7">
        <f t="shared" si="17"/>
        <v>-1.1833590436937158E-2</v>
      </c>
      <c r="X84" s="7">
        <f t="shared" si="18"/>
        <v>6.7174520735058252E-3</v>
      </c>
      <c r="Y84" s="7">
        <f t="shared" si="19"/>
        <v>5.1161383634313294E-3</v>
      </c>
    </row>
    <row r="85" spans="1:25">
      <c r="A85" t="s">
        <v>83</v>
      </c>
      <c r="B85" s="3">
        <v>3385</v>
      </c>
      <c r="C85" s="4">
        <v>650</v>
      </c>
      <c r="D85" s="4">
        <v>27</v>
      </c>
      <c r="E85" s="3">
        <v>0</v>
      </c>
      <c r="F85" s="3">
        <v>4067</v>
      </c>
      <c r="G85" s="3">
        <v>7372</v>
      </c>
      <c r="H85" t="s">
        <v>83</v>
      </c>
      <c r="I85" s="11">
        <v>3484</v>
      </c>
      <c r="J85" s="11">
        <v>535</v>
      </c>
      <c r="K85" s="11">
        <v>30</v>
      </c>
      <c r="L85" s="11">
        <v>17</v>
      </c>
      <c r="M85" s="11">
        <v>4066</v>
      </c>
      <c r="N85" s="11">
        <v>7679</v>
      </c>
      <c r="O85" t="s">
        <v>83</v>
      </c>
      <c r="P85" s="8">
        <f t="shared" si="10"/>
        <v>0.83230882714531595</v>
      </c>
      <c r="Q85" s="8">
        <f t="shared" si="11"/>
        <v>0.15982296533071061</v>
      </c>
      <c r="R85" s="8">
        <f t="shared" si="12"/>
        <v>7.8682075239734448E-3</v>
      </c>
      <c r="S85" s="9">
        <f t="shared" si="13"/>
        <v>0.85686178061977369</v>
      </c>
      <c r="T85" s="9">
        <f t="shared" si="14"/>
        <v>0.13157894736842105</v>
      </c>
      <c r="U85" s="9">
        <f t="shared" si="15"/>
        <v>1.1559272011805214E-2</v>
      </c>
      <c r="V85" s="12">
        <f t="shared" si="16"/>
        <v>2.7972767520325514E-2</v>
      </c>
      <c r="W85" s="7">
        <f t="shared" si="17"/>
        <v>2.4552953474457739E-2</v>
      </c>
      <c r="X85" s="7">
        <f t="shared" si="18"/>
        <v>-2.8244017962289564E-2</v>
      </c>
      <c r="Y85" s="7">
        <f t="shared" si="19"/>
        <v>3.6910644878317689E-3</v>
      </c>
    </row>
    <row r="86" spans="1:25">
      <c r="A86" t="s">
        <v>84</v>
      </c>
      <c r="B86" s="3">
        <v>62258</v>
      </c>
      <c r="C86" s="3">
        <v>41805</v>
      </c>
      <c r="D86" s="4">
        <v>744</v>
      </c>
      <c r="E86" s="3">
        <v>0</v>
      </c>
      <c r="F86" s="3">
        <v>105004</v>
      </c>
      <c r="G86" s="3">
        <v>189357</v>
      </c>
      <c r="H86" t="s">
        <v>84</v>
      </c>
      <c r="I86" s="11">
        <v>68594</v>
      </c>
      <c r="J86" s="11">
        <v>39162</v>
      </c>
      <c r="K86" s="11">
        <v>1181</v>
      </c>
      <c r="L86" s="11">
        <v>290</v>
      </c>
      <c r="M86" s="11">
        <v>109252</v>
      </c>
      <c r="N86" s="11">
        <v>185379</v>
      </c>
      <c r="O86" t="s">
        <v>84</v>
      </c>
      <c r="P86" s="8">
        <f t="shared" si="10"/>
        <v>0.59291074625728546</v>
      </c>
      <c r="Q86" s="8">
        <f t="shared" si="11"/>
        <v>0.39812769037370005</v>
      </c>
      <c r="R86" s="8">
        <f t="shared" si="12"/>
        <v>8.9615633690145139E-3</v>
      </c>
      <c r="S86" s="9">
        <f t="shared" si="13"/>
        <v>0.62785120638523784</v>
      </c>
      <c r="T86" s="9">
        <f t="shared" si="14"/>
        <v>0.35845568044520926</v>
      </c>
      <c r="U86" s="9">
        <f t="shared" si="15"/>
        <v>1.369311316955296E-2</v>
      </c>
      <c r="V86" s="12">
        <f t="shared" si="16"/>
        <v>3.8295600834996724E-2</v>
      </c>
      <c r="W86" s="7">
        <f t="shared" si="17"/>
        <v>3.4940460127952377E-2</v>
      </c>
      <c r="X86" s="7">
        <f t="shared" si="18"/>
        <v>-3.9672009928490792E-2</v>
      </c>
      <c r="Y86" s="7">
        <f t="shared" si="19"/>
        <v>4.7315498005384461E-3</v>
      </c>
    </row>
    <row r="87" spans="1:25">
      <c r="A87" t="s">
        <v>85</v>
      </c>
      <c r="B87" s="3">
        <v>1356</v>
      </c>
      <c r="C87" s="4">
        <v>375</v>
      </c>
      <c r="D87" s="4">
        <v>15</v>
      </c>
      <c r="E87" s="3">
        <v>0</v>
      </c>
      <c r="F87" s="3">
        <v>1750</v>
      </c>
      <c r="G87" s="3">
        <v>2976</v>
      </c>
      <c r="H87" t="s">
        <v>85</v>
      </c>
      <c r="I87" s="11">
        <v>1262</v>
      </c>
      <c r="J87" s="11">
        <v>276</v>
      </c>
      <c r="K87" s="11">
        <v>12</v>
      </c>
      <c r="L87" s="11">
        <v>6</v>
      </c>
      <c r="M87" s="11">
        <v>1556</v>
      </c>
      <c r="N87" s="11">
        <v>2824</v>
      </c>
      <c r="O87" t="s">
        <v>85</v>
      </c>
      <c r="P87" s="8">
        <f t="shared" si="10"/>
        <v>0.77485714285714291</v>
      </c>
      <c r="Q87" s="8">
        <f t="shared" si="11"/>
        <v>0.21428571428571427</v>
      </c>
      <c r="R87" s="8">
        <f t="shared" si="12"/>
        <v>1.0857142857142857E-2</v>
      </c>
      <c r="S87" s="9">
        <f t="shared" si="13"/>
        <v>0.81105398457583544</v>
      </c>
      <c r="T87" s="9">
        <f t="shared" si="14"/>
        <v>0.17737789203084833</v>
      </c>
      <c r="U87" s="9">
        <f t="shared" si="15"/>
        <v>1.1568123393316195E-2</v>
      </c>
      <c r="V87" s="12">
        <f t="shared" si="16"/>
        <v>3.7183945478270863E-2</v>
      </c>
      <c r="W87" s="7">
        <f t="shared" si="17"/>
        <v>3.619684171869253E-2</v>
      </c>
      <c r="X87" s="7">
        <f t="shared" si="18"/>
        <v>-3.6907822254865941E-2</v>
      </c>
      <c r="Y87" s="7">
        <f t="shared" si="19"/>
        <v>7.1098053617333831E-4</v>
      </c>
    </row>
    <row r="88" spans="1:25">
      <c r="A88" t="s">
        <v>86</v>
      </c>
      <c r="B88" s="3">
        <v>9563</v>
      </c>
      <c r="C88" s="3">
        <v>2576</v>
      </c>
      <c r="D88" s="4">
        <v>101</v>
      </c>
      <c r="E88" s="3">
        <v>0</v>
      </c>
      <c r="F88" s="3">
        <v>12338</v>
      </c>
      <c r="G88" s="3">
        <v>17519</v>
      </c>
      <c r="H88" t="s">
        <v>86</v>
      </c>
      <c r="I88" s="11">
        <v>10305</v>
      </c>
      <c r="J88" s="11">
        <v>2055</v>
      </c>
      <c r="K88" s="11">
        <v>142</v>
      </c>
      <c r="L88" s="11">
        <v>33</v>
      </c>
      <c r="M88" s="11">
        <v>12551</v>
      </c>
      <c r="N88" s="11">
        <v>18121</v>
      </c>
      <c r="O88" t="s">
        <v>86</v>
      </c>
      <c r="P88" s="8">
        <f t="shared" si="10"/>
        <v>0.77508510293402499</v>
      </c>
      <c r="Q88" s="8">
        <f t="shared" si="11"/>
        <v>0.20878586480791053</v>
      </c>
      <c r="R88" s="8">
        <f t="shared" si="12"/>
        <v>1.6129032258064516E-2</v>
      </c>
      <c r="S88" s="9">
        <f t="shared" si="13"/>
        <v>0.82105011552864315</v>
      </c>
      <c r="T88" s="9">
        <f t="shared" si="14"/>
        <v>0.16373197354792446</v>
      </c>
      <c r="U88" s="9">
        <f t="shared" si="15"/>
        <v>1.5217910923432396E-2</v>
      </c>
      <c r="V88" s="12">
        <f t="shared" si="16"/>
        <v>4.594644798079206E-2</v>
      </c>
      <c r="W88" s="7">
        <f t="shared" si="17"/>
        <v>4.596501259461816E-2</v>
      </c>
      <c r="X88" s="7">
        <f t="shared" si="18"/>
        <v>-4.5053891259986073E-2</v>
      </c>
      <c r="Y88" s="7">
        <f t="shared" si="19"/>
        <v>-9.1112133463211974E-4</v>
      </c>
    </row>
    <row r="89" spans="1:25">
      <c r="A89" t="s">
        <v>87</v>
      </c>
      <c r="B89" s="4">
        <v>502</v>
      </c>
      <c r="C89" s="4">
        <v>52</v>
      </c>
      <c r="D89" s="4">
        <v>1</v>
      </c>
      <c r="E89" s="3">
        <v>0</v>
      </c>
      <c r="F89" s="4">
        <v>557</v>
      </c>
      <c r="G89" s="4">
        <v>739</v>
      </c>
      <c r="H89" t="s">
        <v>87</v>
      </c>
      <c r="I89" s="11">
        <v>526</v>
      </c>
      <c r="J89" s="11">
        <v>44</v>
      </c>
      <c r="K89" s="11">
        <v>6</v>
      </c>
      <c r="L89" s="11">
        <v>2</v>
      </c>
      <c r="M89" s="11">
        <v>578</v>
      </c>
      <c r="N89" s="11">
        <v>776</v>
      </c>
      <c r="O89" t="s">
        <v>87</v>
      </c>
      <c r="P89" s="8">
        <f t="shared" si="10"/>
        <v>0.90125673249551164</v>
      </c>
      <c r="Q89" s="8">
        <f t="shared" si="11"/>
        <v>9.33572710951526E-2</v>
      </c>
      <c r="R89" s="8">
        <f t="shared" si="12"/>
        <v>5.3859964093357273E-3</v>
      </c>
      <c r="S89" s="9">
        <f t="shared" si="13"/>
        <v>0.91003460207612452</v>
      </c>
      <c r="T89" s="9">
        <f t="shared" si="14"/>
        <v>7.6124567474048443E-2</v>
      </c>
      <c r="U89" s="9">
        <f t="shared" si="15"/>
        <v>1.384083044982699E-2</v>
      </c>
      <c r="V89" s="12">
        <f t="shared" si="16"/>
        <v>1.6669833428336167E-2</v>
      </c>
      <c r="W89" s="7">
        <f t="shared" si="17"/>
        <v>8.7778695806128848E-3</v>
      </c>
      <c r="X89" s="7">
        <f t="shared" si="18"/>
        <v>-1.7232703621104156E-2</v>
      </c>
      <c r="Y89" s="7">
        <f t="shared" si="19"/>
        <v>8.4548340404912627E-3</v>
      </c>
    </row>
    <row r="90" spans="1:25">
      <c r="A90" t="s">
        <v>88</v>
      </c>
      <c r="B90" s="3">
        <v>2298</v>
      </c>
      <c r="C90" s="3">
        <v>1329</v>
      </c>
      <c r="D90" s="4">
        <v>17</v>
      </c>
      <c r="E90" s="3">
        <v>0</v>
      </c>
      <c r="F90" s="3">
        <v>3655</v>
      </c>
      <c r="G90" s="3">
        <v>5694</v>
      </c>
      <c r="H90" t="s">
        <v>88</v>
      </c>
      <c r="I90" s="11">
        <v>2294</v>
      </c>
      <c r="J90" s="11">
        <v>1127</v>
      </c>
      <c r="K90" s="11">
        <v>24</v>
      </c>
      <c r="L90" s="11">
        <v>7</v>
      </c>
      <c r="M90" s="11">
        <v>3458</v>
      </c>
      <c r="N90" s="11">
        <v>5514</v>
      </c>
      <c r="O90" t="s">
        <v>88</v>
      </c>
      <c r="P90" s="8">
        <f t="shared" si="10"/>
        <v>0.62872777017783854</v>
      </c>
      <c r="Q90" s="8">
        <f t="shared" si="11"/>
        <v>0.36361149110807112</v>
      </c>
      <c r="R90" s="8">
        <f t="shared" si="12"/>
        <v>7.6607387140902872E-3</v>
      </c>
      <c r="S90" s="9">
        <f t="shared" si="13"/>
        <v>0.66338924233661078</v>
      </c>
      <c r="T90" s="9">
        <f t="shared" si="14"/>
        <v>0.32591093117408909</v>
      </c>
      <c r="U90" s="9">
        <f t="shared" si="15"/>
        <v>1.0699826489300174E-2</v>
      </c>
      <c r="V90" s="12">
        <f t="shared" si="16"/>
        <v>3.6982690234427573E-2</v>
      </c>
      <c r="W90" s="7">
        <f t="shared" si="17"/>
        <v>3.4661472158772244E-2</v>
      </c>
      <c r="X90" s="7">
        <f t="shared" si="18"/>
        <v>-3.7700559933982025E-2</v>
      </c>
      <c r="Y90" s="7">
        <f t="shared" si="19"/>
        <v>3.0390877752098869E-3</v>
      </c>
    </row>
    <row r="91" spans="1:25">
      <c r="A91" t="s">
        <v>89</v>
      </c>
      <c r="B91" s="3">
        <v>4076</v>
      </c>
      <c r="C91" s="3">
        <v>2167</v>
      </c>
      <c r="D91" s="4">
        <v>37</v>
      </c>
      <c r="E91" s="3">
        <v>0</v>
      </c>
      <c r="F91" s="3">
        <v>6287</v>
      </c>
      <c r="G91" s="3">
        <v>12424</v>
      </c>
      <c r="H91" t="s">
        <v>89</v>
      </c>
      <c r="I91" s="11">
        <v>4213</v>
      </c>
      <c r="J91" s="11">
        <v>1773</v>
      </c>
      <c r="K91" s="11">
        <v>44</v>
      </c>
      <c r="L91" s="11">
        <v>9</v>
      </c>
      <c r="M91" s="11">
        <v>6050</v>
      </c>
      <c r="N91" s="11">
        <v>12438</v>
      </c>
      <c r="O91" t="s">
        <v>89</v>
      </c>
      <c r="P91" s="8">
        <f t="shared" si="10"/>
        <v>0.64832193414983297</v>
      </c>
      <c r="Q91" s="8">
        <f t="shared" si="11"/>
        <v>0.34467949737553683</v>
      </c>
      <c r="R91" s="8">
        <f t="shared" si="12"/>
        <v>6.9985684746301895E-3</v>
      </c>
      <c r="S91" s="9">
        <f t="shared" si="13"/>
        <v>0.69636363636363641</v>
      </c>
      <c r="T91" s="9">
        <f t="shared" si="14"/>
        <v>0.29305785123966943</v>
      </c>
      <c r="U91" s="9">
        <f t="shared" si="15"/>
        <v>1.0578512396694216E-2</v>
      </c>
      <c r="V91" s="12">
        <f t="shared" si="16"/>
        <v>5.0917649217173344E-2</v>
      </c>
      <c r="W91" s="7">
        <f t="shared" si="17"/>
        <v>4.8041702213803439E-2</v>
      </c>
      <c r="X91" s="7">
        <f t="shared" si="18"/>
        <v>-5.1621646135867394E-2</v>
      </c>
      <c r="Y91" s="7">
        <f t="shared" si="19"/>
        <v>3.5799439220640262E-3</v>
      </c>
    </row>
    <row r="92" spans="1:25">
      <c r="A92" t="s">
        <v>90</v>
      </c>
      <c r="B92" s="3">
        <v>6924</v>
      </c>
      <c r="C92" s="3">
        <v>1153</v>
      </c>
      <c r="D92" s="4">
        <v>49</v>
      </c>
      <c r="E92" s="3">
        <v>0</v>
      </c>
      <c r="F92" s="3">
        <v>8133</v>
      </c>
      <c r="G92" s="3">
        <v>14312</v>
      </c>
      <c r="H92" t="s">
        <v>90</v>
      </c>
      <c r="I92" s="11">
        <v>6428</v>
      </c>
      <c r="J92" s="11">
        <v>885</v>
      </c>
      <c r="K92" s="11">
        <v>40</v>
      </c>
      <c r="L92" s="11">
        <v>20</v>
      </c>
      <c r="M92" s="11">
        <v>7373</v>
      </c>
      <c r="N92" s="11">
        <v>12830</v>
      </c>
      <c r="O92" t="s">
        <v>90</v>
      </c>
      <c r="P92" s="8">
        <f t="shared" si="10"/>
        <v>0.85134636665437113</v>
      </c>
      <c r="Q92" s="8">
        <f t="shared" si="11"/>
        <v>0.14176810525021516</v>
      </c>
      <c r="R92" s="8">
        <f t="shared" si="12"/>
        <v>6.8855280954137465E-3</v>
      </c>
      <c r="S92" s="9">
        <f t="shared" si="13"/>
        <v>0.87182964871829649</v>
      </c>
      <c r="T92" s="9">
        <f t="shared" si="14"/>
        <v>0.12003255120032551</v>
      </c>
      <c r="U92" s="9">
        <f t="shared" si="15"/>
        <v>8.1378000813780004E-3</v>
      </c>
      <c r="V92" s="12">
        <f t="shared" si="16"/>
        <v>2.1733655084917758E-2</v>
      </c>
      <c r="W92" s="7">
        <f t="shared" si="17"/>
        <v>2.0483282063925357E-2</v>
      </c>
      <c r="X92" s="7">
        <f t="shared" si="18"/>
        <v>-2.1735554049889652E-2</v>
      </c>
      <c r="Y92" s="7">
        <f t="shared" si="19"/>
        <v>1.2522719859642539E-3</v>
      </c>
    </row>
    <row r="93" spans="1:25">
      <c r="A93" t="s">
        <v>91</v>
      </c>
      <c r="B93" s="3">
        <v>31136</v>
      </c>
      <c r="C93" s="3">
        <v>13900</v>
      </c>
      <c r="D93" s="4">
        <v>342</v>
      </c>
      <c r="E93" s="3">
        <v>0</v>
      </c>
      <c r="F93" s="3">
        <v>45477</v>
      </c>
      <c r="G93" s="3">
        <v>75689</v>
      </c>
      <c r="H93" t="s">
        <v>91</v>
      </c>
      <c r="I93" s="11">
        <v>30907</v>
      </c>
      <c r="J93" s="11">
        <v>10665</v>
      </c>
      <c r="K93" s="11">
        <v>514</v>
      </c>
      <c r="L93" s="11">
        <v>121</v>
      </c>
      <c r="M93" s="11">
        <v>42207</v>
      </c>
      <c r="N93" s="11">
        <v>74226</v>
      </c>
      <c r="O93" t="s">
        <v>91</v>
      </c>
      <c r="P93" s="8">
        <f t="shared" si="10"/>
        <v>0.68465378103217012</v>
      </c>
      <c r="Q93" s="8">
        <f t="shared" si="11"/>
        <v>0.30564900938936168</v>
      </c>
      <c r="R93" s="8">
        <f t="shared" si="12"/>
        <v>9.6972095784682369E-3</v>
      </c>
      <c r="S93" s="9">
        <f t="shared" si="13"/>
        <v>0.7322718980263937</v>
      </c>
      <c r="T93" s="9">
        <f t="shared" si="14"/>
        <v>0.2526832042078328</v>
      </c>
      <c r="U93" s="9">
        <f t="shared" si="15"/>
        <v>1.504489776577345E-2</v>
      </c>
      <c r="V93" s="12">
        <f t="shared" si="16"/>
        <v>5.209910991847555E-2</v>
      </c>
      <c r="W93" s="7">
        <f t="shared" si="17"/>
        <v>4.761811699422358E-2</v>
      </c>
      <c r="X93" s="7">
        <f t="shared" si="18"/>
        <v>-5.296580518152888E-2</v>
      </c>
      <c r="Y93" s="7">
        <f t="shared" si="19"/>
        <v>5.3476881873052128E-3</v>
      </c>
    </row>
    <row r="94" spans="1:25">
      <c r="A94" t="s">
        <v>92</v>
      </c>
      <c r="B94" s="3">
        <v>29203</v>
      </c>
      <c r="C94" s="3">
        <v>13166</v>
      </c>
      <c r="D94" s="4">
        <v>181</v>
      </c>
      <c r="E94" s="3">
        <v>0</v>
      </c>
      <c r="F94" s="3">
        <v>42610</v>
      </c>
      <c r="G94" s="3">
        <v>73555</v>
      </c>
      <c r="H94" t="s">
        <v>92</v>
      </c>
      <c r="I94" s="11">
        <v>28665</v>
      </c>
      <c r="J94" s="11">
        <v>12336</v>
      </c>
      <c r="K94" s="11">
        <v>301</v>
      </c>
      <c r="L94" s="11">
        <v>54</v>
      </c>
      <c r="M94" s="11">
        <v>41366</v>
      </c>
      <c r="N94" s="11">
        <v>68161</v>
      </c>
      <c r="O94" t="s">
        <v>92</v>
      </c>
      <c r="P94" s="8">
        <f t="shared" si="10"/>
        <v>0.68535555034029572</v>
      </c>
      <c r="Q94" s="8">
        <f t="shared" si="11"/>
        <v>0.30898850035203002</v>
      </c>
      <c r="R94" s="8">
        <f t="shared" si="12"/>
        <v>5.6559493076742545E-3</v>
      </c>
      <c r="S94" s="9">
        <f t="shared" si="13"/>
        <v>0.69296040226272781</v>
      </c>
      <c r="T94" s="9">
        <f t="shared" si="14"/>
        <v>0.29821592612290287</v>
      </c>
      <c r="U94" s="9">
        <f t="shared" si="15"/>
        <v>8.823671614369288E-3</v>
      </c>
      <c r="V94" s="12">
        <f t="shared" si="16"/>
        <v>9.8753538690171672E-3</v>
      </c>
      <c r="W94" s="7">
        <f t="shared" si="17"/>
        <v>7.6048519224320987E-3</v>
      </c>
      <c r="X94" s="7">
        <f t="shared" si="18"/>
        <v>-1.0772574229127141E-2</v>
      </c>
      <c r="Y94" s="7">
        <f t="shared" si="19"/>
        <v>3.1677223066950335E-3</v>
      </c>
    </row>
    <row r="95" spans="1:25">
      <c r="A95" t="s">
        <v>93</v>
      </c>
      <c r="B95" s="3">
        <v>5562</v>
      </c>
      <c r="C95" s="3">
        <v>2704</v>
      </c>
      <c r="D95" s="4">
        <v>56</v>
      </c>
      <c r="E95" s="3">
        <v>0</v>
      </c>
      <c r="F95" s="3">
        <v>8322</v>
      </c>
      <c r="G95" s="3">
        <v>14872</v>
      </c>
      <c r="H95" t="s">
        <v>93</v>
      </c>
      <c r="I95" s="11">
        <v>6141</v>
      </c>
      <c r="J95" s="11">
        <v>2339</v>
      </c>
      <c r="K95" s="11">
        <v>87</v>
      </c>
      <c r="L95" s="11">
        <v>31</v>
      </c>
      <c r="M95" s="11">
        <v>8603</v>
      </c>
      <c r="N95" s="11">
        <v>14959</v>
      </c>
      <c r="O95" t="s">
        <v>93</v>
      </c>
      <c r="P95" s="8">
        <f t="shared" si="10"/>
        <v>0.66834895457822641</v>
      </c>
      <c r="Q95" s="8">
        <f t="shared" si="11"/>
        <v>0.32492189377553471</v>
      </c>
      <c r="R95" s="8">
        <f t="shared" si="12"/>
        <v>6.7291516462388845E-3</v>
      </c>
      <c r="S95" s="9">
        <f t="shared" si="13"/>
        <v>0.71382076019993024</v>
      </c>
      <c r="T95" s="9">
        <f t="shared" si="14"/>
        <v>0.27188190166221088</v>
      </c>
      <c r="U95" s="9">
        <f t="shared" si="15"/>
        <v>1.4297338137858887E-2</v>
      </c>
      <c r="V95" s="12">
        <f t="shared" si="16"/>
        <v>5.1297683395039484E-2</v>
      </c>
      <c r="W95" s="7">
        <f t="shared" si="17"/>
        <v>4.5471805621703831E-2</v>
      </c>
      <c r="X95" s="7">
        <f t="shared" si="18"/>
        <v>-5.3039992113323831E-2</v>
      </c>
      <c r="Y95" s="7">
        <f t="shared" si="19"/>
        <v>7.5681864916200027E-3</v>
      </c>
    </row>
    <row r="96" spans="1:25">
      <c r="A96" t="s">
        <v>94</v>
      </c>
      <c r="B96" s="3">
        <v>30869</v>
      </c>
      <c r="C96" s="3">
        <v>16156</v>
      </c>
      <c r="D96" s="4">
        <v>362</v>
      </c>
      <c r="E96" s="3">
        <v>0</v>
      </c>
      <c r="F96" s="3">
        <v>47461</v>
      </c>
      <c r="G96" s="3">
        <v>73892</v>
      </c>
      <c r="H96" t="s">
        <v>94</v>
      </c>
      <c r="I96" s="11">
        <v>32959</v>
      </c>
      <c r="J96" s="11">
        <v>15654</v>
      </c>
      <c r="K96" s="11">
        <v>532</v>
      </c>
      <c r="L96" s="11">
        <v>102</v>
      </c>
      <c r="M96" s="11">
        <v>49249</v>
      </c>
      <c r="N96" s="11">
        <v>79474</v>
      </c>
      <c r="O96" t="s">
        <v>94</v>
      </c>
      <c r="P96" s="8">
        <f t="shared" si="10"/>
        <v>0.65040770316681062</v>
      </c>
      <c r="Q96" s="8">
        <f t="shared" si="11"/>
        <v>0.34040580687301153</v>
      </c>
      <c r="R96" s="8">
        <f t="shared" si="12"/>
        <v>9.1864899601778304E-3</v>
      </c>
      <c r="S96" s="9">
        <f t="shared" si="13"/>
        <v>0.66923186257588985</v>
      </c>
      <c r="T96" s="9">
        <f t="shared" si="14"/>
        <v>0.31785416962780971</v>
      </c>
      <c r="U96" s="9">
        <f t="shared" si="15"/>
        <v>1.2913967796300432E-2</v>
      </c>
      <c r="V96" s="12">
        <f t="shared" si="16"/>
        <v>2.1549304774519551E-2</v>
      </c>
      <c r="W96" s="7">
        <f t="shared" si="17"/>
        <v>1.8824159409079222E-2</v>
      </c>
      <c r="X96" s="7">
        <f t="shared" si="18"/>
        <v>-2.2551637245201817E-2</v>
      </c>
      <c r="Y96" s="7">
        <f t="shared" si="19"/>
        <v>3.7274778361226016E-3</v>
      </c>
    </row>
    <row r="97" spans="1:25">
      <c r="A97" t="s">
        <v>95</v>
      </c>
      <c r="B97" s="3">
        <v>7171</v>
      </c>
      <c r="C97" s="3">
        <v>2708</v>
      </c>
      <c r="D97" s="4">
        <v>54</v>
      </c>
      <c r="E97" s="3">
        <v>0</v>
      </c>
      <c r="F97" s="3">
        <v>9943</v>
      </c>
      <c r="G97" s="3">
        <v>21247</v>
      </c>
      <c r="H97" t="s">
        <v>95</v>
      </c>
      <c r="I97" s="11">
        <v>6417</v>
      </c>
      <c r="J97" s="11">
        <v>2228</v>
      </c>
      <c r="K97" s="11">
        <v>95</v>
      </c>
      <c r="L97" s="11">
        <v>25</v>
      </c>
      <c r="M97" s="11">
        <v>8765</v>
      </c>
      <c r="N97" s="11">
        <v>19914</v>
      </c>
      <c r="O97" t="s">
        <v>95</v>
      </c>
      <c r="P97" s="8">
        <f t="shared" si="10"/>
        <v>0.72121090214221062</v>
      </c>
      <c r="Q97" s="8">
        <f t="shared" si="11"/>
        <v>0.27235240872975963</v>
      </c>
      <c r="R97" s="8">
        <f t="shared" si="12"/>
        <v>6.4366891280297697E-3</v>
      </c>
      <c r="S97" s="9">
        <f t="shared" si="13"/>
        <v>0.73211637193382773</v>
      </c>
      <c r="T97" s="9">
        <f t="shared" si="14"/>
        <v>0.25419281232173419</v>
      </c>
      <c r="U97" s="9">
        <f t="shared" si="15"/>
        <v>1.3690815744438107E-2</v>
      </c>
      <c r="V97" s="12">
        <f t="shared" si="16"/>
        <v>1.6395587300377379E-2</v>
      </c>
      <c r="W97" s="7">
        <f t="shared" si="17"/>
        <v>1.0905469791617106E-2</v>
      </c>
      <c r="X97" s="7">
        <f t="shared" si="18"/>
        <v>-1.8159596408025447E-2</v>
      </c>
      <c r="Y97" s="7">
        <f t="shared" si="19"/>
        <v>7.2541266164083372E-3</v>
      </c>
    </row>
    <row r="98" spans="1:25">
      <c r="A98" t="s">
        <v>96</v>
      </c>
      <c r="B98" s="4">
        <v>930</v>
      </c>
      <c r="C98" s="4">
        <v>324</v>
      </c>
      <c r="D98" s="4">
        <v>8</v>
      </c>
      <c r="E98" s="3">
        <v>0</v>
      </c>
      <c r="F98" s="3">
        <v>1264</v>
      </c>
      <c r="G98" s="3">
        <v>2138</v>
      </c>
      <c r="H98" t="s">
        <v>96</v>
      </c>
      <c r="I98" s="11">
        <v>832</v>
      </c>
      <c r="J98" s="11">
        <v>265</v>
      </c>
      <c r="K98" s="11">
        <v>6</v>
      </c>
      <c r="L98" s="11">
        <v>5</v>
      </c>
      <c r="M98" s="11">
        <v>1109</v>
      </c>
      <c r="N98" s="11">
        <v>2050</v>
      </c>
      <c r="O98" t="s">
        <v>96</v>
      </c>
      <c r="P98" s="8">
        <f t="shared" si="10"/>
        <v>0.73575949367088611</v>
      </c>
      <c r="Q98" s="8">
        <f t="shared" si="11"/>
        <v>0.25632911392405061</v>
      </c>
      <c r="R98" s="8">
        <f t="shared" si="12"/>
        <v>7.9113924050632917E-3</v>
      </c>
      <c r="S98" s="9">
        <f t="shared" si="13"/>
        <v>0.75022542831379624</v>
      </c>
      <c r="T98" s="9">
        <f t="shared" si="14"/>
        <v>0.23895401262398558</v>
      </c>
      <c r="U98" s="9">
        <f t="shared" si="15"/>
        <v>1.0820559062218215E-2</v>
      </c>
      <c r="V98" s="12">
        <f t="shared" si="16"/>
        <v>1.6805293253021492E-2</v>
      </c>
      <c r="W98" s="7">
        <f t="shared" si="17"/>
        <v>1.4465934642910128E-2</v>
      </c>
      <c r="X98" s="7">
        <f t="shared" si="18"/>
        <v>-1.7375101300065032E-2</v>
      </c>
      <c r="Y98" s="7">
        <f t="shared" si="19"/>
        <v>2.9091666571549237E-3</v>
      </c>
    </row>
    <row r="99" spans="1:25">
      <c r="A99" t="s">
        <v>97</v>
      </c>
      <c r="B99" s="3">
        <v>2876</v>
      </c>
      <c r="C99" s="4">
        <v>863</v>
      </c>
      <c r="D99" s="4">
        <v>31</v>
      </c>
      <c r="E99" s="3">
        <v>0</v>
      </c>
      <c r="F99" s="3">
        <v>3778</v>
      </c>
      <c r="G99" s="3">
        <v>5711</v>
      </c>
      <c r="H99" t="s">
        <v>97</v>
      </c>
      <c r="I99" s="11">
        <v>2918</v>
      </c>
      <c r="J99" s="11">
        <v>591</v>
      </c>
      <c r="K99" s="11">
        <v>35</v>
      </c>
      <c r="L99" s="11">
        <v>7</v>
      </c>
      <c r="M99" s="11">
        <v>3552</v>
      </c>
      <c r="N99" s="11">
        <v>5564</v>
      </c>
      <c r="O99" t="s">
        <v>97</v>
      </c>
      <c r="P99" s="8">
        <f t="shared" si="10"/>
        <v>0.76124933827421915</v>
      </c>
      <c r="Q99" s="8">
        <f t="shared" si="11"/>
        <v>0.22842773954473267</v>
      </c>
      <c r="R99" s="8">
        <f t="shared" si="12"/>
        <v>1.0322922181048173E-2</v>
      </c>
      <c r="S99" s="9">
        <f t="shared" si="13"/>
        <v>0.82150900900900903</v>
      </c>
      <c r="T99" s="9">
        <f t="shared" si="14"/>
        <v>0.16638513513513514</v>
      </c>
      <c r="U99" s="9">
        <f t="shared" si="15"/>
        <v>1.2105855855855855E-2</v>
      </c>
      <c r="V99" s="12">
        <f t="shared" si="16"/>
        <v>6.238632466958649E-2</v>
      </c>
      <c r="W99" s="7">
        <f t="shared" si="17"/>
        <v>6.0259670734789883E-2</v>
      </c>
      <c r="X99" s="7">
        <f t="shared" si="18"/>
        <v>-6.2042604409597524E-2</v>
      </c>
      <c r="Y99" s="7">
        <f t="shared" si="19"/>
        <v>1.7829336748076824E-3</v>
      </c>
    </row>
    <row r="100" spans="1:25">
      <c r="A100" t="s">
        <v>98</v>
      </c>
      <c r="B100" s="3">
        <v>1847</v>
      </c>
      <c r="C100" s="4">
        <v>240</v>
      </c>
      <c r="D100" s="4">
        <v>12</v>
      </c>
      <c r="E100" s="3">
        <v>0</v>
      </c>
      <c r="F100" s="3">
        <v>2102</v>
      </c>
      <c r="G100" s="3">
        <v>3178</v>
      </c>
      <c r="H100" t="s">
        <v>98</v>
      </c>
      <c r="I100" s="11">
        <v>1787</v>
      </c>
      <c r="J100" s="11">
        <v>158</v>
      </c>
      <c r="K100" s="11">
        <v>11</v>
      </c>
      <c r="L100" s="11">
        <v>4</v>
      </c>
      <c r="M100" s="11">
        <v>1960</v>
      </c>
      <c r="N100" s="11">
        <v>3077</v>
      </c>
      <c r="O100" t="s">
        <v>98</v>
      </c>
      <c r="P100" s="8">
        <f t="shared" si="10"/>
        <v>0.87868696479543296</v>
      </c>
      <c r="Q100" s="8">
        <f t="shared" si="11"/>
        <v>0.11417697431018078</v>
      </c>
      <c r="R100" s="8">
        <f t="shared" si="12"/>
        <v>7.136060894386299E-3</v>
      </c>
      <c r="S100" s="9">
        <f t="shared" si="13"/>
        <v>0.91173469387755102</v>
      </c>
      <c r="T100" s="9">
        <f t="shared" si="14"/>
        <v>8.0612244897959179E-2</v>
      </c>
      <c r="U100" s="9">
        <f t="shared" si="15"/>
        <v>7.6530612244897957E-3</v>
      </c>
      <c r="V100" s="12">
        <f t="shared" si="16"/>
        <v>3.3763671054625077E-2</v>
      </c>
      <c r="W100" s="7">
        <f t="shared" si="17"/>
        <v>3.304772908211806E-2</v>
      </c>
      <c r="X100" s="7">
        <f t="shared" si="18"/>
        <v>-3.3564729412221606E-2</v>
      </c>
      <c r="Y100" s="7">
        <f t="shared" si="19"/>
        <v>5.1700033010349672E-4</v>
      </c>
    </row>
    <row r="101" spans="1:25">
      <c r="A101" t="s">
        <v>99</v>
      </c>
      <c r="B101" s="3">
        <v>1199</v>
      </c>
      <c r="C101" s="4">
        <v>373</v>
      </c>
      <c r="D101" s="4">
        <v>23</v>
      </c>
      <c r="E101" s="3">
        <v>0</v>
      </c>
      <c r="F101" s="3">
        <v>1595</v>
      </c>
      <c r="G101" s="3">
        <v>3031</v>
      </c>
      <c r="H101" t="s">
        <v>99</v>
      </c>
      <c r="I101" s="11">
        <v>1176</v>
      </c>
      <c r="J101" s="11">
        <v>302</v>
      </c>
      <c r="K101" s="11">
        <v>10</v>
      </c>
      <c r="L101" s="11">
        <v>7</v>
      </c>
      <c r="M101" s="11">
        <v>1495</v>
      </c>
      <c r="N101" s="11">
        <v>2612</v>
      </c>
      <c r="O101" t="s">
        <v>99</v>
      </c>
      <c r="P101" s="8">
        <f t="shared" si="10"/>
        <v>0.75172413793103443</v>
      </c>
      <c r="Q101" s="8">
        <f t="shared" si="11"/>
        <v>0.23385579937304074</v>
      </c>
      <c r="R101" s="8">
        <f t="shared" si="12"/>
        <v>1.4420062695924765E-2</v>
      </c>
      <c r="S101" s="9">
        <f t="shared" si="13"/>
        <v>0.78662207357859537</v>
      </c>
      <c r="T101" s="9">
        <f t="shared" si="14"/>
        <v>0.2020066889632107</v>
      </c>
      <c r="U101" s="9">
        <f t="shared" si="15"/>
        <v>1.137123745819398E-2</v>
      </c>
      <c r="V101" s="12">
        <f t="shared" si="16"/>
        <v>3.2947177776170955E-2</v>
      </c>
      <c r="W101" s="7">
        <f t="shared" si="17"/>
        <v>3.489793564756094E-2</v>
      </c>
      <c r="X101" s="7">
        <f t="shared" si="18"/>
        <v>-3.1849110409830045E-2</v>
      </c>
      <c r="Y101" s="7">
        <f t="shared" si="19"/>
        <v>-3.0488252377307845E-3</v>
      </c>
    </row>
    <row r="102" spans="1:25">
      <c r="A102" t="s">
        <v>100</v>
      </c>
      <c r="B102" s="3">
        <v>16603</v>
      </c>
      <c r="C102" s="3">
        <v>3939</v>
      </c>
      <c r="D102" s="4">
        <v>155</v>
      </c>
      <c r="E102" s="3">
        <v>0</v>
      </c>
      <c r="F102" s="3">
        <v>20702</v>
      </c>
      <c r="G102" s="3">
        <v>35160</v>
      </c>
      <c r="H102" t="s">
        <v>100</v>
      </c>
      <c r="I102" s="11">
        <v>17744</v>
      </c>
      <c r="J102" s="11">
        <v>3358</v>
      </c>
      <c r="K102" s="11">
        <v>156</v>
      </c>
      <c r="L102" s="11">
        <v>35</v>
      </c>
      <c r="M102" s="11">
        <v>21293</v>
      </c>
      <c r="N102" s="11">
        <v>35423</v>
      </c>
      <c r="O102" t="s">
        <v>100</v>
      </c>
      <c r="P102" s="8">
        <f t="shared" si="10"/>
        <v>0.80199980678195348</v>
      </c>
      <c r="Q102" s="8">
        <f t="shared" si="11"/>
        <v>0.1902714713554246</v>
      </c>
      <c r="R102" s="8">
        <f t="shared" si="12"/>
        <v>7.7287218626219687E-3</v>
      </c>
      <c r="S102" s="9">
        <f t="shared" si="13"/>
        <v>0.83332550603484712</v>
      </c>
      <c r="T102" s="9">
        <f t="shared" si="14"/>
        <v>0.15770440989996712</v>
      </c>
      <c r="U102" s="9">
        <f t="shared" si="15"/>
        <v>8.9700840651857419E-3</v>
      </c>
      <c r="V102" s="12">
        <f t="shared" si="16"/>
        <v>3.2621644828798035E-2</v>
      </c>
      <c r="W102" s="7">
        <f t="shared" si="17"/>
        <v>3.1325699252893635E-2</v>
      </c>
      <c r="X102" s="7">
        <f t="shared" si="18"/>
        <v>-3.2567061455457486E-2</v>
      </c>
      <c r="Y102" s="7">
        <f t="shared" si="19"/>
        <v>1.2413622025637732E-3</v>
      </c>
    </row>
    <row r="103" spans="1:25">
      <c r="A103" t="s">
        <v>101</v>
      </c>
      <c r="B103" s="3">
        <v>571883</v>
      </c>
      <c r="C103" s="3">
        <v>590982</v>
      </c>
      <c r="D103" s="3">
        <v>6783</v>
      </c>
      <c r="E103" s="3">
        <v>0</v>
      </c>
      <c r="F103" s="3">
        <v>1171472</v>
      </c>
      <c r="G103" s="3">
        <v>1959284</v>
      </c>
      <c r="H103" t="s">
        <v>101</v>
      </c>
      <c r="I103" s="11">
        <v>584866</v>
      </c>
      <c r="J103" s="11">
        <v>585451</v>
      </c>
      <c r="K103" s="11">
        <v>11057</v>
      </c>
      <c r="L103" s="11">
        <v>4104</v>
      </c>
      <c r="M103" s="11">
        <v>1185722</v>
      </c>
      <c r="N103" s="11">
        <v>2000011</v>
      </c>
      <c r="O103" t="s">
        <v>101</v>
      </c>
      <c r="P103" s="8">
        <f t="shared" si="10"/>
        <v>0.48817470669380064</v>
      </c>
      <c r="Q103" s="8">
        <f t="shared" si="11"/>
        <v>0.50447812666457248</v>
      </c>
      <c r="R103" s="8">
        <f t="shared" si="12"/>
        <v>7.3471666416269447E-3</v>
      </c>
      <c r="S103" s="9">
        <f t="shared" si="13"/>
        <v>0.49325727278400838</v>
      </c>
      <c r="T103" s="9">
        <f t="shared" si="14"/>
        <v>0.49375064306810534</v>
      </c>
      <c r="U103" s="9">
        <f t="shared" si="15"/>
        <v>1.2992084147886267E-2</v>
      </c>
      <c r="V103" s="12">
        <f t="shared" si="16"/>
        <v>7.9621129670040536E-3</v>
      </c>
      <c r="W103" s="7">
        <f t="shared" si="17"/>
        <v>5.0825660902077407E-3</v>
      </c>
      <c r="X103" s="7">
        <f t="shared" si="18"/>
        <v>-1.0727483596467136E-2</v>
      </c>
      <c r="Y103" s="7">
        <f t="shared" si="19"/>
        <v>5.644917506259322E-3</v>
      </c>
    </row>
    <row r="104" spans="1:25">
      <c r="A104" t="s">
        <v>102</v>
      </c>
      <c r="B104" s="3">
        <v>17103</v>
      </c>
      <c r="C104" s="3">
        <v>8887</v>
      </c>
      <c r="D104" s="4">
        <v>140</v>
      </c>
      <c r="E104" s="3">
        <v>0</v>
      </c>
      <c r="F104" s="3">
        <v>26158</v>
      </c>
      <c r="G104" s="3">
        <v>42829</v>
      </c>
      <c r="H104" t="s">
        <v>102</v>
      </c>
      <c r="I104" s="11">
        <v>17471</v>
      </c>
      <c r="J104" s="11">
        <v>8431</v>
      </c>
      <c r="K104" s="11">
        <v>158</v>
      </c>
      <c r="L104" s="11">
        <v>39</v>
      </c>
      <c r="M104" s="11">
        <v>26104</v>
      </c>
      <c r="N104" s="11">
        <v>41078</v>
      </c>
      <c r="O104" t="s">
        <v>102</v>
      </c>
      <c r="P104" s="8">
        <f t="shared" si="10"/>
        <v>0.65383439100848684</v>
      </c>
      <c r="Q104" s="8">
        <f t="shared" si="11"/>
        <v>0.3397430996253536</v>
      </c>
      <c r="R104" s="8">
        <f t="shared" si="12"/>
        <v>6.4225093661594923E-3</v>
      </c>
      <c r="S104" s="9">
        <f t="shared" si="13"/>
        <v>0.66928440085810603</v>
      </c>
      <c r="T104" s="9">
        <f t="shared" si="14"/>
        <v>0.32297732148329755</v>
      </c>
      <c r="U104" s="9">
        <f t="shared" si="15"/>
        <v>7.738277658596384E-3</v>
      </c>
      <c r="V104" s="12">
        <f t="shared" si="16"/>
        <v>1.6443106700251175E-2</v>
      </c>
      <c r="W104" s="7">
        <f t="shared" si="17"/>
        <v>1.5450009849619195E-2</v>
      </c>
      <c r="X104" s="7">
        <f t="shared" si="18"/>
        <v>-1.6765778142056043E-2</v>
      </c>
      <c r="Y104" s="7">
        <f t="shared" si="19"/>
        <v>1.3157682924368917E-3</v>
      </c>
    </row>
    <row r="105" spans="1:25">
      <c r="A105" t="s">
        <v>103</v>
      </c>
      <c r="B105" s="3">
        <v>1711</v>
      </c>
      <c r="C105" s="4">
        <v>250</v>
      </c>
      <c r="D105" s="4">
        <v>22</v>
      </c>
      <c r="E105" s="3">
        <v>0</v>
      </c>
      <c r="F105" s="3">
        <v>1985</v>
      </c>
      <c r="G105" s="3">
        <v>2897</v>
      </c>
      <c r="H105" t="s">
        <v>103</v>
      </c>
      <c r="I105" s="11">
        <v>1700</v>
      </c>
      <c r="J105" s="11">
        <v>183</v>
      </c>
      <c r="K105" s="11">
        <v>20</v>
      </c>
      <c r="L105" s="11">
        <v>1</v>
      </c>
      <c r="M105" s="11">
        <v>1904</v>
      </c>
      <c r="N105" s="11">
        <v>2863</v>
      </c>
      <c r="O105" t="s">
        <v>103</v>
      </c>
      <c r="P105" s="8">
        <f t="shared" si="10"/>
        <v>0.86196473551637276</v>
      </c>
      <c r="Q105" s="8">
        <f t="shared" si="11"/>
        <v>0.12594458438287154</v>
      </c>
      <c r="R105" s="8">
        <f t="shared" si="12"/>
        <v>1.2090680100755667E-2</v>
      </c>
      <c r="S105" s="9">
        <f t="shared" si="13"/>
        <v>0.8928571428571429</v>
      </c>
      <c r="T105" s="9">
        <f t="shared" si="14"/>
        <v>9.6113445378151266E-2</v>
      </c>
      <c r="U105" s="9">
        <f t="shared" si="15"/>
        <v>1.1029411764705883E-2</v>
      </c>
      <c r="V105" s="12">
        <f t="shared" si="16"/>
        <v>3.0300634004077898E-2</v>
      </c>
      <c r="W105" s="7">
        <f t="shared" si="17"/>
        <v>3.0892407340770145E-2</v>
      </c>
      <c r="X105" s="7">
        <f t="shared" si="18"/>
        <v>-2.9831139004720272E-2</v>
      </c>
      <c r="Y105" s="7">
        <f t="shared" si="19"/>
        <v>-1.0612683360497841E-3</v>
      </c>
    </row>
    <row r="106" spans="1:25">
      <c r="A106" t="s">
        <v>104</v>
      </c>
      <c r="B106" s="3">
        <v>1388</v>
      </c>
      <c r="C106" s="4">
        <v>699</v>
      </c>
      <c r="D106" s="4">
        <v>25</v>
      </c>
      <c r="E106" s="3">
        <v>0</v>
      </c>
      <c r="F106" s="3">
        <v>2116</v>
      </c>
      <c r="G106" s="3">
        <v>3869</v>
      </c>
      <c r="H106" t="s">
        <v>104</v>
      </c>
      <c r="I106" s="11">
        <v>1422</v>
      </c>
      <c r="J106" s="11">
        <v>551</v>
      </c>
      <c r="K106" s="11">
        <v>25</v>
      </c>
      <c r="L106" s="11">
        <v>8</v>
      </c>
      <c r="M106" s="11">
        <v>2009</v>
      </c>
      <c r="N106" s="11">
        <v>3654</v>
      </c>
      <c r="O106" t="s">
        <v>104</v>
      </c>
      <c r="P106" s="8">
        <f t="shared" si="10"/>
        <v>0.65595463137996224</v>
      </c>
      <c r="Q106" s="8">
        <f t="shared" si="11"/>
        <v>0.33034026465028354</v>
      </c>
      <c r="R106" s="8">
        <f t="shared" si="12"/>
        <v>1.3705103969754254E-2</v>
      </c>
      <c r="S106" s="9">
        <f t="shared" si="13"/>
        <v>0.70781483325037331</v>
      </c>
      <c r="T106" s="9">
        <f t="shared" si="14"/>
        <v>0.27426580388252864</v>
      </c>
      <c r="U106" s="9">
        <f t="shared" si="15"/>
        <v>1.7919362867098058E-2</v>
      </c>
      <c r="V106" s="12">
        <f t="shared" si="16"/>
        <v>5.5660375296497921E-2</v>
      </c>
      <c r="W106" s="7">
        <f t="shared" si="17"/>
        <v>5.1860201870411071E-2</v>
      </c>
      <c r="X106" s="7">
        <f t="shared" si="18"/>
        <v>-5.6074460767754908E-2</v>
      </c>
      <c r="Y106" s="7">
        <f t="shared" si="19"/>
        <v>4.2142588973438037E-3</v>
      </c>
    </row>
    <row r="107" spans="1:25">
      <c r="A107" t="s">
        <v>105</v>
      </c>
      <c r="B107" s="3">
        <v>29638</v>
      </c>
      <c r="C107" s="3">
        <v>28431</v>
      </c>
      <c r="D107" s="4">
        <v>720</v>
      </c>
      <c r="E107" s="3">
        <v>0</v>
      </c>
      <c r="F107" s="3">
        <v>59052</v>
      </c>
      <c r="G107" s="3">
        <v>97390</v>
      </c>
      <c r="H107" t="s">
        <v>105</v>
      </c>
      <c r="I107" s="11">
        <v>31577</v>
      </c>
      <c r="J107" s="11">
        <v>25448</v>
      </c>
      <c r="K107" s="11">
        <v>1447</v>
      </c>
      <c r="L107" s="11">
        <v>336</v>
      </c>
      <c r="M107" s="11">
        <v>58831</v>
      </c>
      <c r="N107" s="11">
        <v>103491</v>
      </c>
      <c r="O107" t="s">
        <v>105</v>
      </c>
      <c r="P107" s="8">
        <f t="shared" si="10"/>
        <v>0.50189663347558089</v>
      </c>
      <c r="Q107" s="8">
        <f t="shared" si="11"/>
        <v>0.48145702093070514</v>
      </c>
      <c r="R107" s="8">
        <f t="shared" si="12"/>
        <v>1.6646345593714015E-2</v>
      </c>
      <c r="S107" s="9">
        <f t="shared" si="13"/>
        <v>0.53674083391409289</v>
      </c>
      <c r="T107" s="9">
        <f t="shared" si="14"/>
        <v>0.4325610647447774</v>
      </c>
      <c r="U107" s="9">
        <f t="shared" si="15"/>
        <v>3.0698101341129675E-2</v>
      </c>
      <c r="V107" s="12">
        <f t="shared" si="16"/>
        <v>4.3346779344704545E-2</v>
      </c>
      <c r="W107" s="7">
        <f t="shared" si="17"/>
        <v>3.4844200438511996E-2</v>
      </c>
      <c r="X107" s="7">
        <f t="shared" si="18"/>
        <v>-4.8895956185927736E-2</v>
      </c>
      <c r="Y107" s="7">
        <f t="shared" si="19"/>
        <v>1.405175574741566E-2</v>
      </c>
    </row>
    <row r="108" spans="1:25">
      <c r="A108" t="s">
        <v>106</v>
      </c>
      <c r="B108" s="3">
        <v>1345</v>
      </c>
      <c r="C108" s="4">
        <v>216</v>
      </c>
      <c r="D108" s="4">
        <v>7</v>
      </c>
      <c r="E108" s="3">
        <v>0</v>
      </c>
      <c r="F108" s="3">
        <v>1570</v>
      </c>
      <c r="G108" s="3">
        <v>2245</v>
      </c>
      <c r="H108" t="s">
        <v>106</v>
      </c>
      <c r="I108" s="11">
        <v>1298</v>
      </c>
      <c r="J108" s="11">
        <v>192</v>
      </c>
      <c r="K108" s="11">
        <v>19</v>
      </c>
      <c r="L108" s="11">
        <v>0</v>
      </c>
      <c r="M108" s="11">
        <v>1509</v>
      </c>
      <c r="N108" s="11">
        <v>2211</v>
      </c>
      <c r="O108" t="s">
        <v>106</v>
      </c>
      <c r="P108" s="8">
        <f t="shared" si="10"/>
        <v>0.85668789808917201</v>
      </c>
      <c r="Q108" s="8">
        <f t="shared" si="11"/>
        <v>0.1375796178343949</v>
      </c>
      <c r="R108" s="8">
        <f t="shared" si="12"/>
        <v>5.7324840764331206E-3</v>
      </c>
      <c r="S108" s="9">
        <f t="shared" si="13"/>
        <v>0.86017229953611662</v>
      </c>
      <c r="T108" s="9">
        <f t="shared" si="14"/>
        <v>0.1272365805168986</v>
      </c>
      <c r="U108" s="9">
        <f t="shared" si="15"/>
        <v>1.2591119946984758E-2</v>
      </c>
      <c r="V108" s="12">
        <f t="shared" si="16"/>
        <v>9.5137775217228882E-3</v>
      </c>
      <c r="W108" s="7">
        <f t="shared" si="17"/>
        <v>3.4844014469446183E-3</v>
      </c>
      <c r="X108" s="7">
        <f t="shared" si="18"/>
        <v>-1.0343037317496306E-2</v>
      </c>
      <c r="Y108" s="7">
        <f t="shared" si="19"/>
        <v>6.8586358705516369E-3</v>
      </c>
    </row>
    <row r="109" spans="1:25">
      <c r="A109" t="s">
        <v>107</v>
      </c>
      <c r="B109" s="3">
        <v>20857</v>
      </c>
      <c r="C109" s="3">
        <v>7913</v>
      </c>
      <c r="D109" s="4">
        <v>196</v>
      </c>
      <c r="E109" s="3">
        <v>0</v>
      </c>
      <c r="F109" s="3">
        <v>28993</v>
      </c>
      <c r="G109" s="3">
        <v>49829</v>
      </c>
      <c r="H109" t="s">
        <v>107</v>
      </c>
      <c r="I109" s="11">
        <v>21202</v>
      </c>
      <c r="J109" s="11">
        <v>6094</v>
      </c>
      <c r="K109" s="11">
        <v>236</v>
      </c>
      <c r="L109" s="11">
        <v>50</v>
      </c>
      <c r="M109" s="11">
        <v>27584</v>
      </c>
      <c r="N109" s="11">
        <v>49298</v>
      </c>
      <c r="O109" t="s">
        <v>107</v>
      </c>
      <c r="P109" s="8">
        <f t="shared" si="10"/>
        <v>0.71938054013037633</v>
      </c>
      <c r="Q109" s="8">
        <f t="shared" si="11"/>
        <v>0.2729279481254096</v>
      </c>
      <c r="R109" s="8">
        <f t="shared" si="12"/>
        <v>7.6915117442141207E-3</v>
      </c>
      <c r="S109" s="9">
        <f t="shared" si="13"/>
        <v>0.76863399071925753</v>
      </c>
      <c r="T109" s="9">
        <f t="shared" si="14"/>
        <v>0.22092517401392112</v>
      </c>
      <c r="U109" s="9">
        <f t="shared" si="15"/>
        <v>1.0440835266821345E-2</v>
      </c>
      <c r="V109" s="12">
        <f t="shared" si="16"/>
        <v>5.1787293288200309E-2</v>
      </c>
      <c r="W109" s="7">
        <f t="shared" si="17"/>
        <v>4.9253450588881198E-2</v>
      </c>
      <c r="X109" s="7">
        <f t="shared" si="18"/>
        <v>-5.2002774111488487E-2</v>
      </c>
      <c r="Y109" s="7">
        <f t="shared" si="19"/>
        <v>2.7493235226072246E-3</v>
      </c>
    </row>
    <row r="110" spans="1:25">
      <c r="A110" t="s">
        <v>108</v>
      </c>
      <c r="B110" s="3">
        <v>39668</v>
      </c>
      <c r="C110" s="3">
        <v>90261</v>
      </c>
      <c r="D110" s="4">
        <v>718</v>
      </c>
      <c r="E110" s="3">
        <v>0</v>
      </c>
      <c r="F110" s="3">
        <v>130784</v>
      </c>
      <c r="G110" s="3">
        <v>305316</v>
      </c>
      <c r="H110" t="s">
        <v>108</v>
      </c>
      <c r="I110" s="11">
        <v>39786</v>
      </c>
      <c r="J110" s="11">
        <v>97879</v>
      </c>
      <c r="K110" s="11">
        <v>887</v>
      </c>
      <c r="L110" s="11">
        <v>414</v>
      </c>
      <c r="M110" s="11">
        <v>138988</v>
      </c>
      <c r="N110" s="11">
        <v>304823</v>
      </c>
      <c r="O110" t="s">
        <v>108</v>
      </c>
      <c r="P110" s="8">
        <f t="shared" si="10"/>
        <v>0.30330927330560314</v>
      </c>
      <c r="Q110" s="8">
        <f t="shared" si="11"/>
        <v>0.69015322975287496</v>
      </c>
      <c r="R110" s="8">
        <f t="shared" si="12"/>
        <v>6.5374969415218989E-3</v>
      </c>
      <c r="S110" s="9">
        <f t="shared" si="13"/>
        <v>0.28625492848303452</v>
      </c>
      <c r="T110" s="9">
        <f t="shared" si="14"/>
        <v>0.70422626413791123</v>
      </c>
      <c r="U110" s="9">
        <f t="shared" si="15"/>
        <v>9.5188073790543077E-3</v>
      </c>
      <c r="V110" s="12">
        <f t="shared" si="16"/>
        <v>-1.6299284981980244E-2</v>
      </c>
      <c r="W110" s="7">
        <f t="shared" si="17"/>
        <v>-1.7054344822568623E-2</v>
      </c>
      <c r="X110" s="7">
        <f t="shared" si="18"/>
        <v>1.4073034385036265E-2</v>
      </c>
      <c r="Y110" s="7">
        <f t="shared" si="19"/>
        <v>2.9813104375324088E-3</v>
      </c>
    </row>
    <row r="111" spans="1:25">
      <c r="A111" t="s">
        <v>109</v>
      </c>
      <c r="B111" s="3">
        <v>9264</v>
      </c>
      <c r="C111" s="3">
        <v>3811</v>
      </c>
      <c r="D111" s="4">
        <v>104</v>
      </c>
      <c r="E111" s="3">
        <v>0</v>
      </c>
      <c r="F111" s="3">
        <v>13188</v>
      </c>
      <c r="G111" s="3">
        <v>22524</v>
      </c>
      <c r="H111" t="s">
        <v>109</v>
      </c>
      <c r="I111" s="11">
        <v>9128</v>
      </c>
      <c r="J111" s="11">
        <v>2745</v>
      </c>
      <c r="K111" s="11">
        <v>133</v>
      </c>
      <c r="L111" s="11">
        <v>26</v>
      </c>
      <c r="M111" s="11">
        <v>12034</v>
      </c>
      <c r="N111" s="11">
        <v>21985</v>
      </c>
      <c r="O111" t="s">
        <v>109</v>
      </c>
      <c r="P111" s="8">
        <f t="shared" si="10"/>
        <v>0.70245677888989988</v>
      </c>
      <c r="Q111" s="8">
        <f t="shared" si="11"/>
        <v>0.28897482559902943</v>
      </c>
      <c r="R111" s="8">
        <f t="shared" si="12"/>
        <v>8.5683955110706696E-3</v>
      </c>
      <c r="S111" s="9">
        <f t="shared" si="13"/>
        <v>0.75851753365464514</v>
      </c>
      <c r="T111" s="9">
        <f t="shared" si="14"/>
        <v>0.2281037061658634</v>
      </c>
      <c r="U111" s="9">
        <f t="shared" si="15"/>
        <v>1.3378760179491441E-2</v>
      </c>
      <c r="V111" s="12">
        <f t="shared" si="16"/>
        <v>6.0275442183761574E-2</v>
      </c>
      <c r="W111" s="7">
        <f t="shared" si="17"/>
        <v>5.6060754764745258E-2</v>
      </c>
      <c r="X111" s="7">
        <f t="shared" si="18"/>
        <v>-6.0871119433166032E-2</v>
      </c>
      <c r="Y111" s="7">
        <f t="shared" si="19"/>
        <v>4.8103646684207711E-3</v>
      </c>
    </row>
    <row r="112" spans="1:25">
      <c r="A112" t="s">
        <v>110</v>
      </c>
      <c r="B112" s="3">
        <v>5795</v>
      </c>
      <c r="C112" s="3">
        <v>1797</v>
      </c>
      <c r="D112" s="4">
        <v>46</v>
      </c>
      <c r="E112" s="3">
        <v>0</v>
      </c>
      <c r="F112" s="3">
        <v>7645</v>
      </c>
      <c r="G112" s="3">
        <v>13989</v>
      </c>
      <c r="H112" t="s">
        <v>110</v>
      </c>
      <c r="I112" s="11">
        <v>5543</v>
      </c>
      <c r="J112" s="11">
        <v>1482</v>
      </c>
      <c r="K112" s="11">
        <v>77</v>
      </c>
      <c r="L112" s="11">
        <v>17</v>
      </c>
      <c r="M112" s="11">
        <v>7126</v>
      </c>
      <c r="N112" s="11">
        <v>13484</v>
      </c>
      <c r="O112" t="s">
        <v>110</v>
      </c>
      <c r="P112" s="8">
        <f t="shared" si="10"/>
        <v>0.75801177240026163</v>
      </c>
      <c r="Q112" s="8">
        <f t="shared" si="11"/>
        <v>0.23505559189012426</v>
      </c>
      <c r="R112" s="8">
        <f t="shared" si="12"/>
        <v>6.9326357096141265E-3</v>
      </c>
      <c r="S112" s="9">
        <f t="shared" si="13"/>
        <v>0.77785573954532694</v>
      </c>
      <c r="T112" s="9">
        <f t="shared" si="14"/>
        <v>0.20797081111422958</v>
      </c>
      <c r="U112" s="9">
        <f t="shared" si="15"/>
        <v>1.4173449340443447E-2</v>
      </c>
      <c r="V112" s="12">
        <f t="shared" si="16"/>
        <v>2.5735668562899994E-2</v>
      </c>
      <c r="W112" s="7">
        <f t="shared" si="17"/>
        <v>1.9843967145065311E-2</v>
      </c>
      <c r="X112" s="7">
        <f t="shared" si="18"/>
        <v>-2.7084780775894685E-2</v>
      </c>
      <c r="Y112" s="7">
        <f t="shared" si="19"/>
        <v>7.2408136308293207E-3</v>
      </c>
    </row>
    <row r="113" spans="1:25">
      <c r="A113" t="s">
        <v>111</v>
      </c>
      <c r="B113" s="3">
        <v>17299</v>
      </c>
      <c r="C113" s="3">
        <v>5087</v>
      </c>
      <c r="D113" s="4">
        <v>171</v>
      </c>
      <c r="E113" s="3">
        <v>0</v>
      </c>
      <c r="F113" s="3">
        <v>22596</v>
      </c>
      <c r="G113" s="3">
        <v>34728</v>
      </c>
      <c r="H113" t="s">
        <v>111</v>
      </c>
      <c r="I113" s="11">
        <v>18341</v>
      </c>
      <c r="J113" s="11">
        <v>3829</v>
      </c>
      <c r="K113" s="11">
        <v>231</v>
      </c>
      <c r="L113" s="11">
        <v>44</v>
      </c>
      <c r="M113" s="11">
        <v>22450</v>
      </c>
      <c r="N113" s="11">
        <v>34955</v>
      </c>
      <c r="O113" t="s">
        <v>111</v>
      </c>
      <c r="P113" s="8">
        <f t="shared" si="10"/>
        <v>0.76557797840325725</v>
      </c>
      <c r="Q113" s="8">
        <f t="shared" si="11"/>
        <v>0.22512834129934503</v>
      </c>
      <c r="R113" s="8">
        <f t="shared" si="12"/>
        <v>9.2936802973977699E-3</v>
      </c>
      <c r="S113" s="9">
        <f t="shared" si="13"/>
        <v>0.81697104677060128</v>
      </c>
      <c r="T113" s="9">
        <f t="shared" si="14"/>
        <v>0.17055679287305123</v>
      </c>
      <c r="U113" s="9">
        <f t="shared" si="15"/>
        <v>1.2472160356347439E-2</v>
      </c>
      <c r="V113" s="12">
        <f t="shared" si="16"/>
        <v>5.4529368889578822E-2</v>
      </c>
      <c r="W113" s="7">
        <f t="shared" si="17"/>
        <v>5.139306836734403E-2</v>
      </c>
      <c r="X113" s="7">
        <f t="shared" si="18"/>
        <v>-5.4571548426293803E-2</v>
      </c>
      <c r="Y113" s="7">
        <f t="shared" si="19"/>
        <v>3.178480058949669E-3</v>
      </c>
    </row>
    <row r="114" spans="1:25">
      <c r="A114" t="s">
        <v>112</v>
      </c>
      <c r="B114" s="3">
        <v>9299</v>
      </c>
      <c r="C114" s="3">
        <v>3530</v>
      </c>
      <c r="D114" s="4">
        <v>75</v>
      </c>
      <c r="E114" s="3">
        <v>0</v>
      </c>
      <c r="F114" s="3">
        <v>12919</v>
      </c>
      <c r="G114" s="3">
        <v>21920</v>
      </c>
      <c r="H114" t="s">
        <v>112</v>
      </c>
      <c r="I114" s="11">
        <v>9834</v>
      </c>
      <c r="J114" s="11">
        <v>2775</v>
      </c>
      <c r="K114" s="11">
        <v>111</v>
      </c>
      <c r="L114" s="11">
        <v>22</v>
      </c>
      <c r="M114" s="11">
        <v>12749</v>
      </c>
      <c r="N114" s="11">
        <v>21234</v>
      </c>
      <c r="O114" t="s">
        <v>112</v>
      </c>
      <c r="P114" s="8">
        <f t="shared" si="10"/>
        <v>0.71979255360322003</v>
      </c>
      <c r="Q114" s="8">
        <f t="shared" si="11"/>
        <v>0.27324096292282685</v>
      </c>
      <c r="R114" s="8">
        <f t="shared" si="12"/>
        <v>6.9664834739530919E-3</v>
      </c>
      <c r="S114" s="9">
        <f t="shared" si="13"/>
        <v>0.77135461604831757</v>
      </c>
      <c r="T114" s="9">
        <f t="shared" si="14"/>
        <v>0.2176641305200408</v>
      </c>
      <c r="U114" s="9">
        <f t="shared" si="15"/>
        <v>1.0981253431641698E-2</v>
      </c>
      <c r="V114" s="12">
        <f t="shared" si="16"/>
        <v>5.5076950907179012E-2</v>
      </c>
      <c r="W114" s="7">
        <f t="shared" si="17"/>
        <v>5.1562062445097534E-2</v>
      </c>
      <c r="X114" s="7">
        <f t="shared" si="18"/>
        <v>-5.5576832402786047E-2</v>
      </c>
      <c r="Y114" s="7">
        <f t="shared" si="19"/>
        <v>4.014769957688606E-3</v>
      </c>
    </row>
    <row r="115" spans="1:25">
      <c r="A115" t="s">
        <v>113</v>
      </c>
      <c r="B115" s="3">
        <v>5872</v>
      </c>
      <c r="C115" s="3">
        <v>2656</v>
      </c>
      <c r="D115" s="4">
        <v>56</v>
      </c>
      <c r="E115" s="3">
        <v>0</v>
      </c>
      <c r="F115" s="3">
        <v>8624</v>
      </c>
      <c r="G115" s="3">
        <v>15040</v>
      </c>
      <c r="H115" t="s">
        <v>113</v>
      </c>
      <c r="I115" s="11">
        <v>5839</v>
      </c>
      <c r="J115" s="11">
        <v>2235</v>
      </c>
      <c r="K115" s="11">
        <v>41</v>
      </c>
      <c r="L115" s="11">
        <v>14</v>
      </c>
      <c r="M115" s="11">
        <v>8142</v>
      </c>
      <c r="N115" s="11">
        <v>13291</v>
      </c>
      <c r="O115" t="s">
        <v>113</v>
      </c>
      <c r="P115" s="8">
        <f t="shared" si="10"/>
        <v>0.68089053803339517</v>
      </c>
      <c r="Q115" s="8">
        <f t="shared" si="11"/>
        <v>0.3079777365491651</v>
      </c>
      <c r="R115" s="8">
        <f t="shared" si="12"/>
        <v>1.1131725417439703E-2</v>
      </c>
      <c r="S115" s="9">
        <f t="shared" si="13"/>
        <v>0.71714566445590766</v>
      </c>
      <c r="T115" s="9">
        <f t="shared" si="14"/>
        <v>0.27450257921886512</v>
      </c>
      <c r="U115" s="9">
        <f t="shared" si="15"/>
        <v>8.3517563252272168E-3</v>
      </c>
      <c r="V115" s="12">
        <f t="shared" si="16"/>
        <v>3.4630186720304379E-2</v>
      </c>
      <c r="W115" s="7">
        <f t="shared" si="17"/>
        <v>3.6255126422512496E-2</v>
      </c>
      <c r="X115" s="7">
        <f t="shared" si="18"/>
        <v>-3.3475157330299987E-2</v>
      </c>
      <c r="Y115" s="7">
        <f t="shared" si="19"/>
        <v>-2.7799690922124861E-3</v>
      </c>
    </row>
    <row r="116" spans="1:25">
      <c r="A116" t="s">
        <v>114</v>
      </c>
      <c r="B116" s="3">
        <v>7029</v>
      </c>
      <c r="C116" s="3">
        <v>2545</v>
      </c>
      <c r="D116" s="4">
        <v>108</v>
      </c>
      <c r="E116" s="3">
        <v>0</v>
      </c>
      <c r="F116" s="3">
        <v>9689</v>
      </c>
      <c r="G116" s="3">
        <v>17787</v>
      </c>
      <c r="H116" t="s">
        <v>114</v>
      </c>
      <c r="I116" s="11">
        <v>4032</v>
      </c>
      <c r="J116" s="11">
        <v>1042</v>
      </c>
      <c r="K116" s="11">
        <v>55</v>
      </c>
      <c r="L116" s="11">
        <v>10</v>
      </c>
      <c r="M116" s="11">
        <v>5145</v>
      </c>
      <c r="N116" s="11">
        <v>16931</v>
      </c>
      <c r="O116" t="s">
        <v>114</v>
      </c>
      <c r="P116" s="8">
        <f t="shared" si="10"/>
        <v>0.72546186396944989</v>
      </c>
      <c r="Q116" s="8">
        <f t="shared" si="11"/>
        <v>0.26266900608937971</v>
      </c>
      <c r="R116" s="8">
        <f t="shared" si="12"/>
        <v>1.1869129941170399E-2</v>
      </c>
      <c r="S116" s="9">
        <f t="shared" si="13"/>
        <v>0.78367346938775506</v>
      </c>
      <c r="T116" s="9">
        <f t="shared" si="14"/>
        <v>0.20252672497570456</v>
      </c>
      <c r="U116" s="9">
        <f t="shared" si="15"/>
        <v>1.3799805636540331E-2</v>
      </c>
      <c r="V116" s="12">
        <f t="shared" si="16"/>
        <v>6.0463444756891915E-2</v>
      </c>
      <c r="W116" s="7">
        <f t="shared" si="17"/>
        <v>5.8211605418305168E-2</v>
      </c>
      <c r="X116" s="7">
        <f t="shared" si="18"/>
        <v>-6.0142281113675145E-2</v>
      </c>
      <c r="Y116" s="7">
        <f t="shared" si="19"/>
        <v>1.9306756953699315E-3</v>
      </c>
    </row>
    <row r="117" spans="1:25">
      <c r="A117" t="s">
        <v>115</v>
      </c>
      <c r="B117" s="4">
        <v>458</v>
      </c>
      <c r="C117" s="4">
        <v>430</v>
      </c>
      <c r="D117" s="4">
        <v>8</v>
      </c>
      <c r="E117" s="3">
        <v>0</v>
      </c>
      <c r="F117" s="4">
        <v>898</v>
      </c>
      <c r="G117" s="3">
        <v>1631</v>
      </c>
      <c r="H117" t="s">
        <v>115</v>
      </c>
      <c r="I117" s="11">
        <v>471</v>
      </c>
      <c r="J117" s="11">
        <v>379</v>
      </c>
      <c r="K117" s="11">
        <v>11</v>
      </c>
      <c r="L117" s="11">
        <v>0</v>
      </c>
      <c r="M117" s="11">
        <v>861</v>
      </c>
      <c r="N117" s="11">
        <v>1668</v>
      </c>
      <c r="O117" t="s">
        <v>115</v>
      </c>
      <c r="P117" s="8">
        <f t="shared" si="10"/>
        <v>0.51002227171492209</v>
      </c>
      <c r="Q117" s="8">
        <f t="shared" si="11"/>
        <v>0.47884187082405344</v>
      </c>
      <c r="R117" s="8">
        <f t="shared" si="12"/>
        <v>1.1135857461024499E-2</v>
      </c>
      <c r="S117" s="9">
        <f t="shared" si="13"/>
        <v>0.54703832752613235</v>
      </c>
      <c r="T117" s="9">
        <f t="shared" si="14"/>
        <v>0.44018583042973286</v>
      </c>
      <c r="U117" s="9">
        <f t="shared" si="15"/>
        <v>1.2775842044134728E-2</v>
      </c>
      <c r="V117" s="12">
        <f t="shared" si="16"/>
        <v>3.8351881293057777E-2</v>
      </c>
      <c r="W117" s="7">
        <f t="shared" si="17"/>
        <v>3.7016055811210258E-2</v>
      </c>
      <c r="X117" s="7">
        <f t="shared" si="18"/>
        <v>-3.8656040394320579E-2</v>
      </c>
      <c r="Y117" s="7">
        <f t="shared" si="19"/>
        <v>1.6399845831102291E-3</v>
      </c>
    </row>
    <row r="118" spans="1:25">
      <c r="A118" t="s">
        <v>116</v>
      </c>
      <c r="B118" s="3">
        <v>20573</v>
      </c>
      <c r="C118" s="3">
        <v>8594</v>
      </c>
      <c r="D118" s="4">
        <v>256</v>
      </c>
      <c r="E118" s="3">
        <v>0</v>
      </c>
      <c r="F118" s="3">
        <v>29524</v>
      </c>
      <c r="G118" s="3">
        <v>50602</v>
      </c>
      <c r="H118" t="s">
        <v>116</v>
      </c>
      <c r="I118" s="11">
        <v>20976</v>
      </c>
      <c r="J118" s="11">
        <v>6658</v>
      </c>
      <c r="K118" s="11">
        <v>284</v>
      </c>
      <c r="L118" s="11">
        <v>66</v>
      </c>
      <c r="M118" s="11">
        <v>27993</v>
      </c>
      <c r="N118" s="11">
        <v>48792</v>
      </c>
      <c r="O118" t="s">
        <v>116</v>
      </c>
      <c r="P118" s="8">
        <f t="shared" si="10"/>
        <v>0.69682292372307275</v>
      </c>
      <c r="Q118" s="8">
        <f t="shared" si="11"/>
        <v>0.29108521880503996</v>
      </c>
      <c r="R118" s="8">
        <f t="shared" si="12"/>
        <v>1.2091857471887279E-2</v>
      </c>
      <c r="S118" s="9">
        <f t="shared" si="13"/>
        <v>0.74933018969027976</v>
      </c>
      <c r="T118" s="9">
        <f t="shared" si="14"/>
        <v>0.23784517557960919</v>
      </c>
      <c r="U118" s="9">
        <f t="shared" si="15"/>
        <v>1.28246347301111E-2</v>
      </c>
      <c r="V118" s="12">
        <f t="shared" si="16"/>
        <v>5.3712981191070153E-2</v>
      </c>
      <c r="W118" s="7">
        <f t="shared" si="17"/>
        <v>5.2507265967207006E-2</v>
      </c>
      <c r="X118" s="7">
        <f t="shared" si="18"/>
        <v>-5.3240043225430772E-2</v>
      </c>
      <c r="Y118" s="7">
        <f t="shared" si="19"/>
        <v>7.3277725822382123E-4</v>
      </c>
    </row>
    <row r="119" spans="1:25">
      <c r="A119" t="s">
        <v>117</v>
      </c>
      <c r="B119" s="3">
        <v>7361</v>
      </c>
      <c r="C119" s="3">
        <v>1322</v>
      </c>
      <c r="D119" s="4">
        <v>71</v>
      </c>
      <c r="E119" s="3">
        <v>0</v>
      </c>
      <c r="F119" s="3">
        <v>8761</v>
      </c>
      <c r="G119" s="3">
        <v>15262</v>
      </c>
      <c r="H119" t="s">
        <v>117</v>
      </c>
      <c r="I119" s="11">
        <v>6797</v>
      </c>
      <c r="J119" s="11">
        <v>1042</v>
      </c>
      <c r="K119" s="11">
        <v>63</v>
      </c>
      <c r="L119" s="11">
        <v>14</v>
      </c>
      <c r="M119" s="11">
        <v>7918</v>
      </c>
      <c r="N119" s="11">
        <v>13807</v>
      </c>
      <c r="O119" t="s">
        <v>117</v>
      </c>
      <c r="P119" s="8">
        <f t="shared" si="10"/>
        <v>0.84020089030932543</v>
      </c>
      <c r="Q119" s="8">
        <f t="shared" si="11"/>
        <v>0.15089601643647985</v>
      </c>
      <c r="R119" s="8">
        <f t="shared" si="12"/>
        <v>8.9030932541947268E-3</v>
      </c>
      <c r="S119" s="9">
        <f t="shared" si="13"/>
        <v>0.85842384440515285</v>
      </c>
      <c r="T119" s="9">
        <f t="shared" si="14"/>
        <v>0.1315988886082344</v>
      </c>
      <c r="U119" s="9">
        <f t="shared" si="15"/>
        <v>9.9772669866127813E-3</v>
      </c>
      <c r="V119" s="12">
        <f t="shared" si="16"/>
        <v>1.932640797054197E-2</v>
      </c>
      <c r="W119" s="7">
        <f t="shared" si="17"/>
        <v>1.8222954095827415E-2</v>
      </c>
      <c r="X119" s="7">
        <f t="shared" si="18"/>
        <v>-1.9297127828245442E-2</v>
      </c>
      <c r="Y119" s="7">
        <f t="shared" si="19"/>
        <v>1.0741737324180545E-3</v>
      </c>
    </row>
    <row r="120" spans="1:25">
      <c r="A120" t="s">
        <v>118</v>
      </c>
      <c r="B120" s="4">
        <v>644</v>
      </c>
      <c r="C120" s="4">
        <v>164</v>
      </c>
      <c r="D120" s="4">
        <v>9</v>
      </c>
      <c r="E120" s="3">
        <v>0</v>
      </c>
      <c r="F120" s="4">
        <v>817</v>
      </c>
      <c r="G120" s="3">
        <v>1280</v>
      </c>
      <c r="H120" t="s">
        <v>118</v>
      </c>
      <c r="I120" s="11">
        <v>668</v>
      </c>
      <c r="J120" s="11">
        <v>112</v>
      </c>
      <c r="K120" s="11">
        <v>7</v>
      </c>
      <c r="L120" s="11">
        <v>1</v>
      </c>
      <c r="M120" s="11">
        <v>788</v>
      </c>
      <c r="N120" s="11">
        <v>1307</v>
      </c>
      <c r="O120" t="s">
        <v>118</v>
      </c>
      <c r="P120" s="8">
        <f t="shared" si="10"/>
        <v>0.78824969400244793</v>
      </c>
      <c r="Q120" s="8">
        <f t="shared" si="11"/>
        <v>0.200734394124847</v>
      </c>
      <c r="R120" s="8">
        <f t="shared" si="12"/>
        <v>1.1015911872705019E-2</v>
      </c>
      <c r="S120" s="9">
        <f t="shared" si="13"/>
        <v>0.84771573604060912</v>
      </c>
      <c r="T120" s="9">
        <f t="shared" si="14"/>
        <v>0.14213197969543148</v>
      </c>
      <c r="U120" s="9">
        <f t="shared" si="15"/>
        <v>1.015228426395939E-2</v>
      </c>
      <c r="V120" s="12">
        <f t="shared" si="16"/>
        <v>5.9380553439959294E-2</v>
      </c>
      <c r="W120" s="7">
        <f t="shared" si="17"/>
        <v>5.9466042038161193E-2</v>
      </c>
      <c r="X120" s="7">
        <f t="shared" si="18"/>
        <v>-5.8602414429415522E-2</v>
      </c>
      <c r="Y120" s="7">
        <f t="shared" si="19"/>
        <v>-8.6362760874562905E-4</v>
      </c>
    </row>
    <row r="121" spans="1:25">
      <c r="A121" t="s">
        <v>119</v>
      </c>
      <c r="B121" s="3">
        <v>2528</v>
      </c>
      <c r="C121" s="4">
        <v>470</v>
      </c>
      <c r="D121" s="4">
        <v>18</v>
      </c>
      <c r="E121" s="3">
        <v>0</v>
      </c>
      <c r="F121" s="3">
        <v>3023</v>
      </c>
      <c r="G121" s="3">
        <v>4983</v>
      </c>
      <c r="H121" t="s">
        <v>119</v>
      </c>
      <c r="I121" s="11">
        <v>2580</v>
      </c>
      <c r="J121" s="11">
        <v>303</v>
      </c>
      <c r="K121" s="11">
        <v>19</v>
      </c>
      <c r="L121" s="11">
        <v>5</v>
      </c>
      <c r="M121" s="11">
        <v>2908</v>
      </c>
      <c r="N121" s="11">
        <v>4823</v>
      </c>
      <c r="O121" t="s">
        <v>119</v>
      </c>
      <c r="P121" s="8">
        <f t="shared" si="10"/>
        <v>0.83625537545484618</v>
      </c>
      <c r="Q121" s="8">
        <f t="shared" si="11"/>
        <v>0.1554746940125703</v>
      </c>
      <c r="R121" s="8">
        <f t="shared" si="12"/>
        <v>8.2699305325835259E-3</v>
      </c>
      <c r="S121" s="9">
        <f t="shared" si="13"/>
        <v>0.88720770288858319</v>
      </c>
      <c r="T121" s="9">
        <f t="shared" si="14"/>
        <v>0.10419532324621733</v>
      </c>
      <c r="U121" s="9">
        <f t="shared" si="15"/>
        <v>8.5969738651994494E-3</v>
      </c>
      <c r="V121" s="12">
        <f t="shared" si="16"/>
        <v>5.1672325428190446E-2</v>
      </c>
      <c r="W121" s="7">
        <f t="shared" si="17"/>
        <v>5.095232743373701E-2</v>
      </c>
      <c r="X121" s="7">
        <f t="shared" si="18"/>
        <v>-5.1279370766352972E-2</v>
      </c>
      <c r="Y121" s="7">
        <f t="shared" si="19"/>
        <v>3.2704333261592347E-4</v>
      </c>
    </row>
    <row r="122" spans="1:25">
      <c r="A122" t="s">
        <v>120</v>
      </c>
      <c r="B122" s="3">
        <v>3723</v>
      </c>
      <c r="C122" s="3">
        <v>1301</v>
      </c>
      <c r="D122" s="4">
        <v>24</v>
      </c>
      <c r="E122" s="3">
        <v>0</v>
      </c>
      <c r="F122" s="3">
        <v>5057</v>
      </c>
      <c r="G122" s="3">
        <v>9073</v>
      </c>
      <c r="H122" t="s">
        <v>120</v>
      </c>
      <c r="I122" s="11">
        <v>3903</v>
      </c>
      <c r="J122" s="11">
        <v>1068</v>
      </c>
      <c r="K122" s="11">
        <v>35</v>
      </c>
      <c r="L122" s="11">
        <v>12</v>
      </c>
      <c r="M122" s="11">
        <v>5018</v>
      </c>
      <c r="N122" s="11">
        <v>8832</v>
      </c>
      <c r="O122" t="s">
        <v>120</v>
      </c>
      <c r="P122" s="8">
        <f t="shared" si="10"/>
        <v>0.73620723749258454</v>
      </c>
      <c r="Q122" s="8">
        <f t="shared" si="11"/>
        <v>0.25726715443939097</v>
      </c>
      <c r="R122" s="8">
        <f t="shared" si="12"/>
        <v>6.5256080680245205E-3</v>
      </c>
      <c r="S122" s="9">
        <f t="shared" si="13"/>
        <v>0.77779992028696687</v>
      </c>
      <c r="T122" s="9">
        <f t="shared" si="14"/>
        <v>0.21283379832602631</v>
      </c>
      <c r="U122" s="9">
        <f t="shared" si="15"/>
        <v>9.3662813870067762E-3</v>
      </c>
      <c r="V122" s="12">
        <f t="shared" si="16"/>
        <v>4.41108989463731E-2</v>
      </c>
      <c r="W122" s="7">
        <f t="shared" si="17"/>
        <v>4.159268279438233E-2</v>
      </c>
      <c r="X122" s="7">
        <f t="shared" si="18"/>
        <v>-4.4433356113364658E-2</v>
      </c>
      <c r="Y122" s="7">
        <f t="shared" si="19"/>
        <v>2.8406733189822557E-3</v>
      </c>
    </row>
    <row r="123" spans="1:25">
      <c r="A123" t="s">
        <v>121</v>
      </c>
      <c r="B123" s="3">
        <v>9022</v>
      </c>
      <c r="C123" s="3">
        <v>3658</v>
      </c>
      <c r="D123" s="4">
        <v>85</v>
      </c>
      <c r="E123" s="3">
        <v>0</v>
      </c>
      <c r="F123" s="3">
        <v>12776</v>
      </c>
      <c r="G123" s="3">
        <v>21541</v>
      </c>
      <c r="H123" t="s">
        <v>121</v>
      </c>
      <c r="I123" s="11">
        <v>9924</v>
      </c>
      <c r="J123" s="11">
        <v>3402</v>
      </c>
      <c r="K123" s="11">
        <v>114</v>
      </c>
      <c r="L123" s="11">
        <v>26</v>
      </c>
      <c r="M123" s="11">
        <v>13467</v>
      </c>
      <c r="N123" s="11">
        <v>22233</v>
      </c>
      <c r="O123" t="s">
        <v>121</v>
      </c>
      <c r="P123" s="8">
        <f t="shared" si="10"/>
        <v>0.70616781465247336</v>
      </c>
      <c r="Q123" s="8">
        <f t="shared" si="11"/>
        <v>0.28631809643080774</v>
      </c>
      <c r="R123" s="8">
        <f t="shared" si="12"/>
        <v>7.5140889167188479E-3</v>
      </c>
      <c r="S123" s="9">
        <f t="shared" si="13"/>
        <v>0.73691245266206284</v>
      </c>
      <c r="T123" s="9">
        <f t="shared" si="14"/>
        <v>0.25261750946758743</v>
      </c>
      <c r="U123" s="9">
        <f t="shared" si="15"/>
        <v>1.0470037870349743E-2</v>
      </c>
      <c r="V123" s="12">
        <f t="shared" si="16"/>
        <v>3.3195394691054925E-2</v>
      </c>
      <c r="W123" s="7">
        <f t="shared" si="17"/>
        <v>3.0744638009589487E-2</v>
      </c>
      <c r="X123" s="7">
        <f t="shared" si="18"/>
        <v>-3.3700586963220314E-2</v>
      </c>
      <c r="Y123" s="7">
        <f t="shared" si="19"/>
        <v>2.9559489536308955E-3</v>
      </c>
    </row>
    <row r="124" spans="1:25">
      <c r="A124" t="s">
        <v>122</v>
      </c>
      <c r="B124" s="4">
        <v>749</v>
      </c>
      <c r="C124" s="4">
        <v>468</v>
      </c>
      <c r="D124" s="4">
        <v>16</v>
      </c>
      <c r="E124" s="3">
        <v>0</v>
      </c>
      <c r="F124" s="3">
        <v>1236</v>
      </c>
      <c r="G124" s="3">
        <v>1835</v>
      </c>
      <c r="H124" t="s">
        <v>122</v>
      </c>
      <c r="I124" s="11">
        <v>717</v>
      </c>
      <c r="J124" s="11">
        <v>440</v>
      </c>
      <c r="K124" s="11">
        <v>24</v>
      </c>
      <c r="L124" s="11">
        <v>7</v>
      </c>
      <c r="M124" s="11">
        <v>1190</v>
      </c>
      <c r="N124" s="11">
        <v>1569</v>
      </c>
      <c r="O124" t="s">
        <v>122</v>
      </c>
      <c r="P124" s="8">
        <f t="shared" si="10"/>
        <v>0.60598705501618122</v>
      </c>
      <c r="Q124" s="8">
        <f t="shared" si="11"/>
        <v>0.37864077669902912</v>
      </c>
      <c r="R124" s="8">
        <f t="shared" si="12"/>
        <v>1.5372168284789644E-2</v>
      </c>
      <c r="S124" s="9">
        <f t="shared" si="13"/>
        <v>0.60252100840336131</v>
      </c>
      <c r="T124" s="9">
        <f t="shared" si="14"/>
        <v>0.36974789915966388</v>
      </c>
      <c r="U124" s="9">
        <f t="shared" si="15"/>
        <v>2.7731092436974789E-2</v>
      </c>
      <c r="V124" s="12">
        <f t="shared" si="16"/>
        <v>4.2583140456895485E-3</v>
      </c>
      <c r="W124" s="7">
        <f t="shared" si="17"/>
        <v>-3.4660466128199063E-3</v>
      </c>
      <c r="X124" s="7">
        <f t="shared" si="18"/>
        <v>-8.8928775393652404E-3</v>
      </c>
      <c r="Y124" s="7">
        <f t="shared" si="19"/>
        <v>1.2358924152185145E-2</v>
      </c>
    </row>
    <row r="125" spans="1:25">
      <c r="A125" t="s">
        <v>123</v>
      </c>
      <c r="B125" s="3">
        <v>42905</v>
      </c>
      <c r="C125" s="3">
        <v>44888</v>
      </c>
      <c r="D125" s="4">
        <v>436</v>
      </c>
      <c r="E125" s="3">
        <v>0</v>
      </c>
      <c r="F125" s="3">
        <v>88296</v>
      </c>
      <c r="G125" s="3">
        <v>151659</v>
      </c>
      <c r="H125" t="s">
        <v>123</v>
      </c>
      <c r="I125" s="11">
        <v>43214</v>
      </c>
      <c r="J125" s="11">
        <v>44626</v>
      </c>
      <c r="K125" s="11">
        <v>590</v>
      </c>
      <c r="L125" s="11">
        <v>118</v>
      </c>
      <c r="M125" s="11">
        <v>88557</v>
      </c>
      <c r="N125" s="11">
        <v>147265</v>
      </c>
      <c r="O125" t="s">
        <v>123</v>
      </c>
      <c r="P125" s="8">
        <f t="shared" si="10"/>
        <v>0.48592235208842982</v>
      </c>
      <c r="Q125" s="8">
        <f t="shared" si="11"/>
        <v>0.50838090060704899</v>
      </c>
      <c r="R125" s="8">
        <f t="shared" si="12"/>
        <v>5.696747304521156E-3</v>
      </c>
      <c r="S125" s="9">
        <f t="shared" si="13"/>
        <v>0.48797949343360775</v>
      </c>
      <c r="T125" s="9">
        <f t="shared" si="14"/>
        <v>0.50392402633332201</v>
      </c>
      <c r="U125" s="9">
        <f t="shared" si="15"/>
        <v>8.096480233070226E-3</v>
      </c>
      <c r="V125" s="12">
        <f t="shared" si="16"/>
        <v>3.2562704886392457E-3</v>
      </c>
      <c r="W125" s="7">
        <f t="shared" si="17"/>
        <v>2.0571413451779264E-3</v>
      </c>
      <c r="X125" s="7">
        <f t="shared" si="18"/>
        <v>-4.4568742737269851E-3</v>
      </c>
      <c r="Y125" s="7">
        <f t="shared" si="19"/>
        <v>2.39973292854907E-3</v>
      </c>
    </row>
    <row r="126" spans="1:25">
      <c r="A126" t="s">
        <v>124</v>
      </c>
      <c r="B126" s="4">
        <v>472</v>
      </c>
      <c r="C126" s="3">
        <v>1336</v>
      </c>
      <c r="D126" s="4">
        <v>7</v>
      </c>
      <c r="E126" s="3">
        <v>0</v>
      </c>
      <c r="F126" s="3">
        <v>1815</v>
      </c>
      <c r="G126" s="3">
        <v>3897</v>
      </c>
      <c r="H126" t="s">
        <v>124</v>
      </c>
      <c r="I126" s="11">
        <v>356</v>
      </c>
      <c r="J126" s="11">
        <v>1301</v>
      </c>
      <c r="K126" s="11">
        <v>7</v>
      </c>
      <c r="L126" s="11">
        <v>3</v>
      </c>
      <c r="M126" s="11">
        <v>1667</v>
      </c>
      <c r="N126" s="11">
        <v>3804</v>
      </c>
      <c r="O126" t="s">
        <v>124</v>
      </c>
      <c r="P126" s="8">
        <f t="shared" si="10"/>
        <v>0.26005509641873276</v>
      </c>
      <c r="Q126" s="8">
        <f t="shared" si="11"/>
        <v>0.73608815426997243</v>
      </c>
      <c r="R126" s="8">
        <f t="shared" si="12"/>
        <v>3.856749311294766E-3</v>
      </c>
      <c r="S126" s="9">
        <f t="shared" si="13"/>
        <v>0.21355728854229153</v>
      </c>
      <c r="T126" s="9">
        <f t="shared" si="14"/>
        <v>0.78044391121775647</v>
      </c>
      <c r="U126" s="9">
        <f t="shared" si="15"/>
        <v>5.99880023995201E-3</v>
      </c>
      <c r="V126" s="12">
        <f t="shared" si="16"/>
        <v>-4.6215839479601173E-2</v>
      </c>
      <c r="W126" s="7">
        <f t="shared" si="17"/>
        <v>-4.6497807876441227E-2</v>
      </c>
      <c r="X126" s="7">
        <f t="shared" si="18"/>
        <v>4.4355756947784042E-2</v>
      </c>
      <c r="Y126" s="7">
        <f t="shared" si="19"/>
        <v>2.1420509286572439E-3</v>
      </c>
    </row>
    <row r="127" spans="1:25">
      <c r="A127" t="s">
        <v>125</v>
      </c>
      <c r="B127" s="3">
        <v>4841</v>
      </c>
      <c r="C127" s="3">
        <v>6706</v>
      </c>
      <c r="D127" s="4">
        <v>53</v>
      </c>
      <c r="E127" s="3">
        <v>0</v>
      </c>
      <c r="F127" s="3">
        <v>11612</v>
      </c>
      <c r="G127" s="3">
        <v>26513</v>
      </c>
      <c r="H127" t="s">
        <v>125</v>
      </c>
      <c r="I127" s="11">
        <v>4595</v>
      </c>
      <c r="J127" s="11">
        <v>6492</v>
      </c>
      <c r="K127" s="11">
        <v>53</v>
      </c>
      <c r="L127" s="11">
        <v>23</v>
      </c>
      <c r="M127" s="11">
        <v>11163</v>
      </c>
      <c r="N127" s="11">
        <v>25562</v>
      </c>
      <c r="O127" t="s">
        <v>125</v>
      </c>
      <c r="P127" s="8">
        <f t="shared" si="10"/>
        <v>0.41689631415776784</v>
      </c>
      <c r="Q127" s="8">
        <f t="shared" si="11"/>
        <v>0.57750602824664143</v>
      </c>
      <c r="R127" s="8">
        <f t="shared" si="12"/>
        <v>5.5976575955907684E-3</v>
      </c>
      <c r="S127" s="9">
        <f t="shared" si="13"/>
        <v>0.41162769864731702</v>
      </c>
      <c r="T127" s="9">
        <f t="shared" si="14"/>
        <v>0.58156409567320611</v>
      </c>
      <c r="U127" s="9">
        <f t="shared" si="15"/>
        <v>6.8082056794768432E-3</v>
      </c>
      <c r="V127" s="12">
        <f t="shared" si="16"/>
        <v>-4.7937383436164049E-3</v>
      </c>
      <c r="W127" s="7">
        <f t="shared" si="17"/>
        <v>-5.2686155104508248E-3</v>
      </c>
      <c r="X127" s="7">
        <f t="shared" si="18"/>
        <v>4.058067426564671E-3</v>
      </c>
      <c r="Y127" s="7">
        <f t="shared" si="19"/>
        <v>1.2105480838860748E-3</v>
      </c>
    </row>
    <row r="128" spans="1:25">
      <c r="A128" t="s">
        <v>126</v>
      </c>
      <c r="B128" s="3">
        <v>36685</v>
      </c>
      <c r="C128" s="3">
        <v>12912</v>
      </c>
      <c r="D128" s="4">
        <v>355</v>
      </c>
      <c r="E128" s="3">
        <v>0</v>
      </c>
      <c r="F128" s="3">
        <v>50050</v>
      </c>
      <c r="G128" s="3">
        <v>82260</v>
      </c>
      <c r="H128" t="s">
        <v>126</v>
      </c>
      <c r="I128" s="11">
        <v>37609</v>
      </c>
      <c r="J128" s="11">
        <v>10481</v>
      </c>
      <c r="K128" s="11">
        <v>529</v>
      </c>
      <c r="L128" s="11">
        <v>134</v>
      </c>
      <c r="M128" s="11">
        <v>48767</v>
      </c>
      <c r="N128" s="11">
        <v>81684</v>
      </c>
      <c r="O128" t="s">
        <v>126</v>
      </c>
      <c r="P128" s="8">
        <f t="shared" si="10"/>
        <v>0.73296703296703292</v>
      </c>
      <c r="Q128" s="8">
        <f t="shared" si="11"/>
        <v>0.25798201798201797</v>
      </c>
      <c r="R128" s="8">
        <f t="shared" si="12"/>
        <v>9.0509490509490514E-3</v>
      </c>
      <c r="S128" s="9">
        <f t="shared" si="13"/>
        <v>0.77119773617405207</v>
      </c>
      <c r="T128" s="9">
        <f t="shared" si="14"/>
        <v>0.21491992535936186</v>
      </c>
      <c r="U128" s="9">
        <f t="shared" si="15"/>
        <v>1.388233846658601E-2</v>
      </c>
      <c r="V128" s="12">
        <f t="shared" si="16"/>
        <v>4.2392808096053169E-2</v>
      </c>
      <c r="W128" s="7">
        <f t="shared" si="17"/>
        <v>3.8230703207019157E-2</v>
      </c>
      <c r="X128" s="7">
        <f t="shared" si="18"/>
        <v>-4.3062092622656117E-2</v>
      </c>
      <c r="Y128" s="7">
        <f t="shared" si="19"/>
        <v>4.831389415636959E-3</v>
      </c>
    </row>
    <row r="129" spans="1:25">
      <c r="A129" t="s">
        <v>127</v>
      </c>
      <c r="B129" s="3">
        <v>4203</v>
      </c>
      <c r="C129" s="3">
        <v>1528</v>
      </c>
      <c r="D129" s="4">
        <v>63</v>
      </c>
      <c r="E129" s="3">
        <v>0</v>
      </c>
      <c r="F129" s="3">
        <v>5808</v>
      </c>
      <c r="G129" s="3">
        <v>10257</v>
      </c>
      <c r="H129" t="s">
        <v>127</v>
      </c>
      <c r="I129" s="11">
        <v>4258</v>
      </c>
      <c r="J129" s="11">
        <v>1225</v>
      </c>
      <c r="K129" s="11">
        <v>64</v>
      </c>
      <c r="L129" s="11">
        <v>15</v>
      </c>
      <c r="M129" s="11">
        <v>5562</v>
      </c>
      <c r="N129" s="11">
        <v>9979</v>
      </c>
      <c r="O129" t="s">
        <v>127</v>
      </c>
      <c r="P129" s="8">
        <f t="shared" si="10"/>
        <v>0.72365702479338845</v>
      </c>
      <c r="Q129" s="8">
        <f t="shared" si="11"/>
        <v>0.26308539944903581</v>
      </c>
      <c r="R129" s="8">
        <f t="shared" si="12"/>
        <v>1.3257575757575758E-2</v>
      </c>
      <c r="S129" s="9">
        <f t="shared" si="13"/>
        <v>0.76555195972671697</v>
      </c>
      <c r="T129" s="9">
        <f t="shared" si="14"/>
        <v>0.22024451636102121</v>
      </c>
      <c r="U129" s="9">
        <f t="shared" si="15"/>
        <v>1.4203523912261776E-2</v>
      </c>
      <c r="V129" s="12">
        <f t="shared" si="16"/>
        <v>4.320229915132745E-2</v>
      </c>
      <c r="W129" s="7">
        <f t="shared" si="17"/>
        <v>4.189493493332852E-2</v>
      </c>
      <c r="X129" s="7">
        <f t="shared" si="18"/>
        <v>-4.2840883088014592E-2</v>
      </c>
      <c r="Y129" s="7">
        <f t="shared" si="19"/>
        <v>9.4594815468601774E-4</v>
      </c>
    </row>
    <row r="130" spans="1:25">
      <c r="A130" t="s">
        <v>128</v>
      </c>
      <c r="B130" s="3">
        <v>2736</v>
      </c>
      <c r="C130" s="3">
        <v>1760</v>
      </c>
      <c r="D130" s="4">
        <v>21</v>
      </c>
      <c r="E130" s="3">
        <v>0</v>
      </c>
      <c r="F130" s="3">
        <v>4527</v>
      </c>
      <c r="G130" s="3">
        <v>8121</v>
      </c>
      <c r="H130" t="s">
        <v>128</v>
      </c>
      <c r="I130" s="11">
        <v>2823</v>
      </c>
      <c r="J130" s="11">
        <v>1324</v>
      </c>
      <c r="K130" s="11">
        <v>31</v>
      </c>
      <c r="L130" s="11">
        <v>2</v>
      </c>
      <c r="M130" s="11">
        <v>4185</v>
      </c>
      <c r="N130" s="11">
        <v>7831</v>
      </c>
      <c r="O130" t="s">
        <v>128</v>
      </c>
      <c r="P130" s="8">
        <f t="shared" si="10"/>
        <v>0.60437375745526833</v>
      </c>
      <c r="Q130" s="8">
        <f t="shared" si="11"/>
        <v>0.38877844046830129</v>
      </c>
      <c r="R130" s="8">
        <f t="shared" si="12"/>
        <v>6.8478020764303075E-3</v>
      </c>
      <c r="S130" s="9">
        <f t="shared" si="13"/>
        <v>0.67455197132616485</v>
      </c>
      <c r="T130" s="9">
        <f t="shared" si="14"/>
        <v>0.31636798088410989</v>
      </c>
      <c r="U130" s="9">
        <f t="shared" si="15"/>
        <v>9.0800477897252097E-3</v>
      </c>
      <c r="V130" s="12">
        <f t="shared" si="16"/>
        <v>7.2192134776500883E-2</v>
      </c>
      <c r="W130" s="7">
        <f t="shared" si="17"/>
        <v>7.0178213870896511E-2</v>
      </c>
      <c r="X130" s="7">
        <f t="shared" si="18"/>
        <v>-7.24104595841914E-2</v>
      </c>
      <c r="Y130" s="7">
        <f t="shared" si="19"/>
        <v>2.2322457132949022E-3</v>
      </c>
    </row>
    <row r="131" spans="1:25">
      <c r="A131" t="s">
        <v>129</v>
      </c>
      <c r="B131" s="3">
        <v>23735</v>
      </c>
      <c r="C131" s="3">
        <v>11161</v>
      </c>
      <c r="D131" s="4">
        <v>209</v>
      </c>
      <c r="E131" s="3">
        <v>0</v>
      </c>
      <c r="F131" s="3">
        <v>35145</v>
      </c>
      <c r="G131" s="3">
        <v>58408</v>
      </c>
      <c r="H131" t="s">
        <v>129</v>
      </c>
      <c r="I131" s="11">
        <v>24804</v>
      </c>
      <c r="J131" s="11">
        <v>9451</v>
      </c>
      <c r="K131" s="11">
        <v>278</v>
      </c>
      <c r="L131" s="11">
        <v>71</v>
      </c>
      <c r="M131" s="11">
        <v>34604</v>
      </c>
      <c r="N131" s="11">
        <v>59604</v>
      </c>
      <c r="O131" t="s">
        <v>129</v>
      </c>
      <c r="P131" s="8">
        <f t="shared" ref="P131:P194" si="23">B131/F131</f>
        <v>0.67534499928866121</v>
      </c>
      <c r="Q131" s="8">
        <f t="shared" ref="Q131:Q194" si="24">C131/F131</f>
        <v>0.31757006686584149</v>
      </c>
      <c r="R131" s="8">
        <f t="shared" ref="R131:R194" si="25">(F131-B131-C131)/F131</f>
        <v>7.0849338454972259E-3</v>
      </c>
      <c r="S131" s="9">
        <f t="shared" ref="S131:S194" si="26">I131/M131</f>
        <v>0.71679574615651365</v>
      </c>
      <c r="T131" s="9">
        <f t="shared" ref="T131:T194" si="27">J131/M131</f>
        <v>0.27311871459946829</v>
      </c>
      <c r="U131" s="9">
        <f t="shared" ref="U131:U194" si="28">(M131-I131-J131)/M131</f>
        <v>1.0085539244018032E-2</v>
      </c>
      <c r="V131" s="12">
        <f t="shared" ref="V131:V194" si="29">I131/(I131+J131)-B131/(B131+C131)</f>
        <v>4.393475609172548E-2</v>
      </c>
      <c r="W131" s="7">
        <f t="shared" ref="W131:W194" si="30">S131-P131</f>
        <v>4.1450746867852439E-2</v>
      </c>
      <c r="X131" s="7">
        <f t="shared" ref="X131:X194" si="31">T131-Q131</f>
        <v>-4.4451352266373201E-2</v>
      </c>
      <c r="Y131" s="7">
        <f t="shared" ref="Y131:Y194" si="32">U131-R131</f>
        <v>3.0006053985208066E-3</v>
      </c>
    </row>
    <row r="132" spans="1:25">
      <c r="A132" t="s">
        <v>130</v>
      </c>
      <c r="B132" s="3">
        <v>12971</v>
      </c>
      <c r="C132" s="3">
        <v>3599</v>
      </c>
      <c r="D132" s="4">
        <v>107</v>
      </c>
      <c r="E132" s="3">
        <v>0</v>
      </c>
      <c r="F132" s="3">
        <v>16746</v>
      </c>
      <c r="G132" s="3">
        <v>23704</v>
      </c>
      <c r="H132" t="s">
        <v>130</v>
      </c>
      <c r="I132" s="11">
        <v>14467</v>
      </c>
      <c r="J132" s="11">
        <v>3035</v>
      </c>
      <c r="K132" s="11">
        <v>185</v>
      </c>
      <c r="L132" s="11">
        <v>42</v>
      </c>
      <c r="M132" s="11">
        <v>17730</v>
      </c>
      <c r="N132" s="11">
        <v>25711</v>
      </c>
      <c r="O132" t="s">
        <v>130</v>
      </c>
      <c r="P132" s="8">
        <f t="shared" si="23"/>
        <v>0.77457303236593811</v>
      </c>
      <c r="Q132" s="8">
        <f t="shared" si="24"/>
        <v>0.21491699510330825</v>
      </c>
      <c r="R132" s="8">
        <f t="shared" si="25"/>
        <v>1.0509972530753612E-2</v>
      </c>
      <c r="S132" s="9">
        <f t="shared" si="26"/>
        <v>0.81596164692611395</v>
      </c>
      <c r="T132" s="9">
        <f t="shared" si="27"/>
        <v>0.17117879300620417</v>
      </c>
      <c r="U132" s="9">
        <f t="shared" si="28"/>
        <v>1.2859560067681896E-2</v>
      </c>
      <c r="V132" s="12">
        <f t="shared" si="29"/>
        <v>4.3791005314540499E-2</v>
      </c>
      <c r="W132" s="7">
        <f t="shared" si="30"/>
        <v>4.138861456017584E-2</v>
      </c>
      <c r="X132" s="7">
        <f t="shared" si="31"/>
        <v>-4.3738202097104079E-2</v>
      </c>
      <c r="Y132" s="7">
        <f t="shared" si="32"/>
        <v>2.3495875369282833E-3</v>
      </c>
    </row>
    <row r="133" spans="1:25">
      <c r="A133" t="s">
        <v>131</v>
      </c>
      <c r="B133" s="4">
        <v>94</v>
      </c>
      <c r="C133" s="4">
        <v>108</v>
      </c>
      <c r="D133" s="4">
        <v>0</v>
      </c>
      <c r="E133" s="3">
        <v>0</v>
      </c>
      <c r="F133" s="4">
        <v>202</v>
      </c>
      <c r="G133" s="4">
        <v>353</v>
      </c>
      <c r="H133" t="s">
        <v>131</v>
      </c>
      <c r="I133" s="11">
        <v>83</v>
      </c>
      <c r="J133" s="11">
        <v>82</v>
      </c>
      <c r="K133" s="11">
        <v>1</v>
      </c>
      <c r="L133" s="11">
        <v>0</v>
      </c>
      <c r="M133" s="11">
        <v>166</v>
      </c>
      <c r="N133" s="11">
        <v>361</v>
      </c>
      <c r="O133" t="s">
        <v>131</v>
      </c>
      <c r="P133" s="8">
        <f t="shared" si="23"/>
        <v>0.46534653465346537</v>
      </c>
      <c r="Q133" s="8">
        <f t="shared" si="24"/>
        <v>0.53465346534653468</v>
      </c>
      <c r="R133" s="8">
        <f t="shared" si="25"/>
        <v>0</v>
      </c>
      <c r="S133" s="9">
        <f t="shared" si="26"/>
        <v>0.5</v>
      </c>
      <c r="T133" s="9">
        <f t="shared" si="27"/>
        <v>0.49397590361445781</v>
      </c>
      <c r="U133" s="9">
        <f t="shared" si="28"/>
        <v>6.024096385542169E-3</v>
      </c>
      <c r="V133" s="12">
        <f t="shared" si="29"/>
        <v>3.7683768376837679E-2</v>
      </c>
      <c r="W133" s="7">
        <f t="shared" si="30"/>
        <v>3.4653465346534629E-2</v>
      </c>
      <c r="X133" s="7">
        <f t="shared" si="31"/>
        <v>-4.0677561732076872E-2</v>
      </c>
      <c r="Y133" s="7">
        <f t="shared" si="32"/>
        <v>6.024096385542169E-3</v>
      </c>
    </row>
    <row r="134" spans="1:25">
      <c r="A134" t="s">
        <v>132</v>
      </c>
      <c r="B134" s="4">
        <v>342</v>
      </c>
      <c r="C134" s="4">
        <v>99</v>
      </c>
      <c r="D134" s="4">
        <v>7</v>
      </c>
      <c r="E134" s="3">
        <v>0</v>
      </c>
      <c r="F134" s="4">
        <v>448</v>
      </c>
      <c r="G134" s="4">
        <v>678</v>
      </c>
      <c r="H134" t="s">
        <v>132</v>
      </c>
      <c r="I134" s="11">
        <v>334</v>
      </c>
      <c r="J134" s="11">
        <v>66</v>
      </c>
      <c r="K134" s="11">
        <v>3</v>
      </c>
      <c r="L134" s="11">
        <v>1</v>
      </c>
      <c r="M134" s="11">
        <v>404</v>
      </c>
      <c r="N134" s="11">
        <v>626</v>
      </c>
      <c r="O134" t="s">
        <v>132</v>
      </c>
      <c r="P134" s="8">
        <f t="shared" si="23"/>
        <v>0.7633928571428571</v>
      </c>
      <c r="Q134" s="8">
        <f t="shared" si="24"/>
        <v>0.22098214285714285</v>
      </c>
      <c r="R134" s="8">
        <f t="shared" si="25"/>
        <v>1.5625E-2</v>
      </c>
      <c r="S134" s="9">
        <f t="shared" si="26"/>
        <v>0.82673267326732669</v>
      </c>
      <c r="T134" s="9">
        <f t="shared" si="27"/>
        <v>0.16336633663366337</v>
      </c>
      <c r="U134" s="9">
        <f t="shared" si="28"/>
        <v>9.9009900990099011E-3</v>
      </c>
      <c r="V134" s="12">
        <f t="shared" si="29"/>
        <v>5.9489795918367339E-2</v>
      </c>
      <c r="W134" s="7">
        <f t="shared" si="30"/>
        <v>6.3339816124469595E-2</v>
      </c>
      <c r="X134" s="7">
        <f t="shared" si="31"/>
        <v>-5.7615806223479477E-2</v>
      </c>
      <c r="Y134" s="7">
        <f t="shared" si="32"/>
        <v>-5.7240099009900989E-3</v>
      </c>
    </row>
    <row r="135" spans="1:25">
      <c r="A135" t="s">
        <v>133</v>
      </c>
      <c r="B135" s="3">
        <v>16752</v>
      </c>
      <c r="C135" s="3">
        <v>5570</v>
      </c>
      <c r="D135" s="4">
        <v>156</v>
      </c>
      <c r="E135" s="3">
        <v>0</v>
      </c>
      <c r="F135" s="3">
        <v>22556</v>
      </c>
      <c r="G135" s="3">
        <v>34361</v>
      </c>
      <c r="H135" t="s">
        <v>133</v>
      </c>
      <c r="I135" s="11">
        <v>17225</v>
      </c>
      <c r="J135" s="11">
        <v>4325</v>
      </c>
      <c r="K135" s="11">
        <v>218</v>
      </c>
      <c r="L135" s="11">
        <v>43</v>
      </c>
      <c r="M135" s="11">
        <v>21816</v>
      </c>
      <c r="N135" s="11">
        <v>32854</v>
      </c>
      <c r="O135" t="s">
        <v>133</v>
      </c>
      <c r="P135" s="8">
        <f t="shared" si="23"/>
        <v>0.74268487320446885</v>
      </c>
      <c r="Q135" s="8">
        <f t="shared" si="24"/>
        <v>0.24694094697641425</v>
      </c>
      <c r="R135" s="8">
        <f t="shared" si="25"/>
        <v>1.0374179819116865E-2</v>
      </c>
      <c r="S135" s="9">
        <f t="shared" si="26"/>
        <v>0.78955812247891455</v>
      </c>
      <c r="T135" s="9">
        <f t="shared" si="27"/>
        <v>0.19824899156582326</v>
      </c>
      <c r="U135" s="9">
        <f t="shared" si="28"/>
        <v>1.2192885955262193E-2</v>
      </c>
      <c r="V135" s="12">
        <f t="shared" si="29"/>
        <v>4.8833556357476882E-2</v>
      </c>
      <c r="W135" s="7">
        <f t="shared" si="30"/>
        <v>4.6873249274445694E-2</v>
      </c>
      <c r="X135" s="7">
        <f t="shared" si="31"/>
        <v>-4.8691955410590987E-2</v>
      </c>
      <c r="Y135" s="7">
        <f t="shared" si="32"/>
        <v>1.8187061361453274E-3</v>
      </c>
    </row>
    <row r="136" spans="1:25">
      <c r="A136" t="s">
        <v>134</v>
      </c>
      <c r="B136" s="3">
        <v>1487</v>
      </c>
      <c r="C136" s="4">
        <v>342</v>
      </c>
      <c r="D136" s="4">
        <v>10</v>
      </c>
      <c r="E136" s="3">
        <v>0</v>
      </c>
      <c r="F136" s="3">
        <v>1843</v>
      </c>
      <c r="G136" s="3">
        <v>2969</v>
      </c>
      <c r="H136" t="s">
        <v>134</v>
      </c>
      <c r="I136" s="11">
        <v>1667</v>
      </c>
      <c r="J136" s="11">
        <v>217</v>
      </c>
      <c r="K136" s="11">
        <v>6</v>
      </c>
      <c r="L136" s="11">
        <v>1</v>
      </c>
      <c r="M136" s="11">
        <v>1891</v>
      </c>
      <c r="N136" s="11">
        <v>2947</v>
      </c>
      <c r="O136" t="s">
        <v>134</v>
      </c>
      <c r="P136" s="8">
        <f t="shared" si="23"/>
        <v>0.80683667932718395</v>
      </c>
      <c r="Q136" s="8">
        <f t="shared" si="24"/>
        <v>0.18556701030927836</v>
      </c>
      <c r="R136" s="8">
        <f t="shared" si="25"/>
        <v>7.5963103635377106E-3</v>
      </c>
      <c r="S136" s="9">
        <f t="shared" si="26"/>
        <v>0.88154415653093599</v>
      </c>
      <c r="T136" s="9">
        <f t="shared" si="27"/>
        <v>0.11475409836065574</v>
      </c>
      <c r="U136" s="9">
        <f t="shared" si="28"/>
        <v>3.7017451084082496E-3</v>
      </c>
      <c r="V136" s="12">
        <f t="shared" si="29"/>
        <v>7.1806957731012089E-2</v>
      </c>
      <c r="W136" s="7">
        <f t="shared" si="30"/>
        <v>7.4707477203752037E-2</v>
      </c>
      <c r="X136" s="7">
        <f t="shared" si="31"/>
        <v>-7.0812911948622617E-2</v>
      </c>
      <c r="Y136" s="7">
        <f t="shared" si="32"/>
        <v>-3.894565255129461E-3</v>
      </c>
    </row>
    <row r="137" spans="1:25">
      <c r="A137" t="s">
        <v>135</v>
      </c>
      <c r="B137" s="4">
        <v>151</v>
      </c>
      <c r="C137" s="4">
        <v>8</v>
      </c>
      <c r="D137" s="4">
        <v>3</v>
      </c>
      <c r="E137" s="3">
        <v>0</v>
      </c>
      <c r="F137" s="4">
        <v>163</v>
      </c>
      <c r="G137" s="4">
        <v>202</v>
      </c>
      <c r="H137" t="s">
        <v>135</v>
      </c>
      <c r="I137" s="11">
        <v>139</v>
      </c>
      <c r="J137" s="11">
        <v>5</v>
      </c>
      <c r="K137" s="11">
        <v>1</v>
      </c>
      <c r="L137" s="11">
        <v>0</v>
      </c>
      <c r="M137" s="11">
        <v>145</v>
      </c>
      <c r="N137" s="11">
        <v>186</v>
      </c>
      <c r="O137" t="s">
        <v>135</v>
      </c>
      <c r="P137" s="8">
        <f t="shared" si="23"/>
        <v>0.92638036809815949</v>
      </c>
      <c r="Q137" s="8">
        <f t="shared" si="24"/>
        <v>4.9079754601226995E-2</v>
      </c>
      <c r="R137" s="8">
        <f t="shared" si="25"/>
        <v>2.4539877300613498E-2</v>
      </c>
      <c r="S137" s="9">
        <f t="shared" si="26"/>
        <v>0.95862068965517244</v>
      </c>
      <c r="T137" s="9">
        <f t="shared" si="27"/>
        <v>3.4482758620689655E-2</v>
      </c>
      <c r="U137" s="9">
        <f t="shared" si="28"/>
        <v>6.8965517241379309E-3</v>
      </c>
      <c r="V137" s="12">
        <f t="shared" si="29"/>
        <v>1.559224318658281E-2</v>
      </c>
      <c r="W137" s="7">
        <f t="shared" si="30"/>
        <v>3.2240321557012952E-2</v>
      </c>
      <c r="X137" s="7">
        <f t="shared" si="31"/>
        <v>-1.459699598053734E-2</v>
      </c>
      <c r="Y137" s="7">
        <f t="shared" si="32"/>
        <v>-1.7643325576475567E-2</v>
      </c>
    </row>
    <row r="138" spans="1:25">
      <c r="A138" t="s">
        <v>136</v>
      </c>
      <c r="B138" s="4">
        <v>907</v>
      </c>
      <c r="C138" s="4">
        <v>633</v>
      </c>
      <c r="D138" s="4">
        <v>11</v>
      </c>
      <c r="E138" s="3">
        <v>0</v>
      </c>
      <c r="F138" s="3">
        <v>1551</v>
      </c>
      <c r="G138" s="3">
        <v>2376</v>
      </c>
      <c r="H138" t="s">
        <v>136</v>
      </c>
      <c r="I138" s="11">
        <v>880</v>
      </c>
      <c r="J138" s="11">
        <v>522</v>
      </c>
      <c r="K138" s="11">
        <v>14</v>
      </c>
      <c r="L138" s="11">
        <v>9</v>
      </c>
      <c r="M138" s="11">
        <v>1425</v>
      </c>
      <c r="N138" s="11">
        <v>2371</v>
      </c>
      <c r="O138" t="s">
        <v>136</v>
      </c>
      <c r="P138" s="8">
        <f t="shared" si="23"/>
        <v>0.5847840103159252</v>
      </c>
      <c r="Q138" s="8">
        <f t="shared" si="24"/>
        <v>0.40812379110251451</v>
      </c>
      <c r="R138" s="8">
        <f t="shared" si="25"/>
        <v>7.0921985815602835E-3</v>
      </c>
      <c r="S138" s="9">
        <f t="shared" si="26"/>
        <v>0.61754385964912284</v>
      </c>
      <c r="T138" s="9">
        <f t="shared" si="27"/>
        <v>0.36631578947368421</v>
      </c>
      <c r="U138" s="9">
        <f t="shared" si="28"/>
        <v>1.6140350877192983E-2</v>
      </c>
      <c r="V138" s="12">
        <f t="shared" si="29"/>
        <v>3.871371139559443E-2</v>
      </c>
      <c r="W138" s="7">
        <f t="shared" si="30"/>
        <v>3.2759849333197644E-2</v>
      </c>
      <c r="X138" s="7">
        <f t="shared" si="31"/>
        <v>-4.1808001628830305E-2</v>
      </c>
      <c r="Y138" s="7">
        <f t="shared" si="32"/>
        <v>9.0481522956326992E-3</v>
      </c>
    </row>
    <row r="139" spans="1:25">
      <c r="A139" t="s">
        <v>137</v>
      </c>
      <c r="B139" s="3">
        <v>4540</v>
      </c>
      <c r="C139" s="3">
        <v>5256</v>
      </c>
      <c r="D139" s="4">
        <v>69</v>
      </c>
      <c r="E139" s="3">
        <v>0</v>
      </c>
      <c r="F139" s="3">
        <v>9876</v>
      </c>
      <c r="G139" s="3">
        <v>18905</v>
      </c>
      <c r="H139" t="s">
        <v>137</v>
      </c>
      <c r="I139" s="11">
        <v>4056</v>
      </c>
      <c r="J139" s="11">
        <v>4752</v>
      </c>
      <c r="K139" s="11">
        <v>73</v>
      </c>
      <c r="L139" s="11">
        <v>21</v>
      </c>
      <c r="M139" s="11">
        <v>8902</v>
      </c>
      <c r="N139" s="11">
        <v>17692</v>
      </c>
      <c r="O139" t="s">
        <v>137</v>
      </c>
      <c r="P139" s="8">
        <f t="shared" si="23"/>
        <v>0.45970028351559333</v>
      </c>
      <c r="Q139" s="8">
        <f t="shared" si="24"/>
        <v>0.53219927095990283</v>
      </c>
      <c r="R139" s="8">
        <f t="shared" si="25"/>
        <v>8.1004455245038479E-3</v>
      </c>
      <c r="S139" s="9">
        <f t="shared" si="26"/>
        <v>0.45562794877555607</v>
      </c>
      <c r="T139" s="9">
        <f t="shared" si="27"/>
        <v>0.53381262637609528</v>
      </c>
      <c r="U139" s="9">
        <f t="shared" si="28"/>
        <v>1.0559424848348686E-2</v>
      </c>
      <c r="V139" s="12">
        <f t="shared" si="29"/>
        <v>-2.9640079974810329E-3</v>
      </c>
      <c r="W139" s="7">
        <f t="shared" si="30"/>
        <v>-4.0723347400372645E-3</v>
      </c>
      <c r="X139" s="7">
        <f t="shared" si="31"/>
        <v>1.6133554161924524E-3</v>
      </c>
      <c r="Y139" s="7">
        <f t="shared" si="32"/>
        <v>2.4589793238448381E-3</v>
      </c>
    </row>
    <row r="140" spans="1:25">
      <c r="A140" t="s">
        <v>138</v>
      </c>
      <c r="B140" s="4">
        <v>986</v>
      </c>
      <c r="C140" s="4">
        <v>367</v>
      </c>
      <c r="D140" s="4">
        <v>15</v>
      </c>
      <c r="E140" s="3">
        <v>0</v>
      </c>
      <c r="F140" s="3">
        <v>1368</v>
      </c>
      <c r="G140" s="3">
        <v>2530</v>
      </c>
      <c r="H140" t="s">
        <v>138</v>
      </c>
      <c r="I140" s="11">
        <v>1160</v>
      </c>
      <c r="J140" s="11">
        <v>332</v>
      </c>
      <c r="K140" s="11">
        <v>17</v>
      </c>
      <c r="L140" s="11">
        <v>1</v>
      </c>
      <c r="M140" s="11">
        <v>1510</v>
      </c>
      <c r="N140" s="11">
        <v>2307</v>
      </c>
      <c r="O140" t="s">
        <v>138</v>
      </c>
      <c r="P140" s="8">
        <f t="shared" si="23"/>
        <v>0.7207602339181286</v>
      </c>
      <c r="Q140" s="8">
        <f t="shared" si="24"/>
        <v>0.26827485380116961</v>
      </c>
      <c r="R140" s="8">
        <f t="shared" si="25"/>
        <v>1.0964912280701754E-2</v>
      </c>
      <c r="S140" s="9">
        <f t="shared" si="26"/>
        <v>0.76821192052980136</v>
      </c>
      <c r="T140" s="9">
        <f t="shared" si="27"/>
        <v>0.21986754966887417</v>
      </c>
      <c r="U140" s="9">
        <f t="shared" si="28"/>
        <v>1.1920529801324504E-2</v>
      </c>
      <c r="V140" s="12">
        <f t="shared" si="29"/>
        <v>4.8728968888518964E-2</v>
      </c>
      <c r="W140" s="7">
        <f t="shared" si="30"/>
        <v>4.7451686611672761E-2</v>
      </c>
      <c r="X140" s="7">
        <f t="shared" si="31"/>
        <v>-4.8407304132295437E-2</v>
      </c>
      <c r="Y140" s="7">
        <f t="shared" si="32"/>
        <v>9.5561752062275039E-4</v>
      </c>
    </row>
    <row r="141" spans="1:25">
      <c r="A141" t="s">
        <v>139</v>
      </c>
      <c r="B141" s="3">
        <v>12952</v>
      </c>
      <c r="C141" s="3">
        <v>5243</v>
      </c>
      <c r="D141" s="4">
        <v>137</v>
      </c>
      <c r="E141" s="3">
        <v>0</v>
      </c>
      <c r="F141" s="3">
        <v>18362</v>
      </c>
      <c r="G141" s="3">
        <v>31700</v>
      </c>
      <c r="H141" t="s">
        <v>139</v>
      </c>
      <c r="I141" s="11">
        <v>12814</v>
      </c>
      <c r="J141" s="11">
        <v>4173</v>
      </c>
      <c r="K141" s="11">
        <v>149</v>
      </c>
      <c r="L141" s="11">
        <v>37</v>
      </c>
      <c r="M141" s="11">
        <v>17177</v>
      </c>
      <c r="N141" s="11">
        <v>28901</v>
      </c>
      <c r="O141" t="s">
        <v>139</v>
      </c>
      <c r="P141" s="8">
        <f t="shared" si="23"/>
        <v>0.70536978542642415</v>
      </c>
      <c r="Q141" s="8">
        <f t="shared" si="24"/>
        <v>0.28553534473368913</v>
      </c>
      <c r="R141" s="8">
        <f t="shared" si="25"/>
        <v>9.0948698398867229E-3</v>
      </c>
      <c r="S141" s="9">
        <f t="shared" si="26"/>
        <v>0.74599755486988417</v>
      </c>
      <c r="T141" s="9">
        <f t="shared" si="27"/>
        <v>0.24294114222506841</v>
      </c>
      <c r="U141" s="9">
        <f t="shared" si="28"/>
        <v>1.1061302905047447E-2</v>
      </c>
      <c r="V141" s="12">
        <f t="shared" si="29"/>
        <v>4.2497642144042613E-2</v>
      </c>
      <c r="W141" s="7">
        <f t="shared" si="30"/>
        <v>4.0627769443460027E-2</v>
      </c>
      <c r="X141" s="7">
        <f t="shared" si="31"/>
        <v>-4.2594202508620727E-2</v>
      </c>
      <c r="Y141" s="7">
        <f t="shared" si="32"/>
        <v>1.9664330651607241E-3</v>
      </c>
    </row>
    <row r="142" spans="1:25">
      <c r="A142" t="s">
        <v>140</v>
      </c>
      <c r="B142" s="3">
        <v>3344</v>
      </c>
      <c r="C142" s="3">
        <v>1156</v>
      </c>
      <c r="D142" s="4">
        <v>18</v>
      </c>
      <c r="E142" s="3">
        <v>0</v>
      </c>
      <c r="F142" s="3">
        <v>4525</v>
      </c>
      <c r="G142" s="3">
        <v>9155</v>
      </c>
      <c r="H142" t="s">
        <v>140</v>
      </c>
      <c r="I142" s="11">
        <v>3056</v>
      </c>
      <c r="J142" s="11">
        <v>998</v>
      </c>
      <c r="K142" s="11">
        <v>30</v>
      </c>
      <c r="L142" s="11">
        <v>5</v>
      </c>
      <c r="M142" s="11">
        <v>4089</v>
      </c>
      <c r="N142" s="11">
        <v>8447</v>
      </c>
      <c r="O142" t="s">
        <v>140</v>
      </c>
      <c r="P142" s="8">
        <f t="shared" si="23"/>
        <v>0.73900552486187843</v>
      </c>
      <c r="Q142" s="8">
        <f t="shared" si="24"/>
        <v>0.25546961325966849</v>
      </c>
      <c r="R142" s="8">
        <f t="shared" si="25"/>
        <v>5.5248618784530384E-3</v>
      </c>
      <c r="S142" s="9">
        <f t="shared" si="26"/>
        <v>0.74737099535338714</v>
      </c>
      <c r="T142" s="9">
        <f t="shared" si="27"/>
        <v>0.24406945463438492</v>
      </c>
      <c r="U142" s="9">
        <f t="shared" si="28"/>
        <v>8.5595500122279278E-3</v>
      </c>
      <c r="V142" s="12">
        <f t="shared" si="29"/>
        <v>1.07122732006798E-2</v>
      </c>
      <c r="W142" s="7">
        <f t="shared" si="30"/>
        <v>8.3654704915087086E-3</v>
      </c>
      <c r="X142" s="7">
        <f t="shared" si="31"/>
        <v>-1.1400158625283568E-2</v>
      </c>
      <c r="Y142" s="7">
        <f t="shared" si="32"/>
        <v>3.0346881337748894E-3</v>
      </c>
    </row>
    <row r="143" spans="1:25">
      <c r="A143" t="s">
        <v>141</v>
      </c>
      <c r="B143" s="3">
        <v>5651</v>
      </c>
      <c r="C143" s="3">
        <v>1903</v>
      </c>
      <c r="D143" s="4">
        <v>68</v>
      </c>
      <c r="E143" s="3">
        <v>0</v>
      </c>
      <c r="F143" s="3">
        <v>7634</v>
      </c>
      <c r="G143" s="3">
        <v>12979</v>
      </c>
      <c r="H143" t="s">
        <v>141</v>
      </c>
      <c r="I143" s="11">
        <v>5583</v>
      </c>
      <c r="J143" s="11">
        <v>1457</v>
      </c>
      <c r="K143" s="11">
        <v>84</v>
      </c>
      <c r="L143" s="11">
        <v>14</v>
      </c>
      <c r="M143" s="11">
        <v>7142</v>
      </c>
      <c r="N143" s="11">
        <v>12815</v>
      </c>
      <c r="O143" t="s">
        <v>141</v>
      </c>
      <c r="P143" s="8">
        <f t="shared" si="23"/>
        <v>0.74024102698454286</v>
      </c>
      <c r="Q143" s="8">
        <f t="shared" si="24"/>
        <v>0.24927953890489912</v>
      </c>
      <c r="R143" s="8">
        <f t="shared" si="25"/>
        <v>1.0479434110558029E-2</v>
      </c>
      <c r="S143" s="9">
        <f t="shared" si="26"/>
        <v>0.78171380565667881</v>
      </c>
      <c r="T143" s="9">
        <f t="shared" si="27"/>
        <v>0.20400448053766451</v>
      </c>
      <c r="U143" s="9">
        <f t="shared" si="28"/>
        <v>1.4281713805656678E-2</v>
      </c>
      <c r="V143" s="12">
        <f t="shared" si="29"/>
        <v>4.4959285568151763E-2</v>
      </c>
      <c r="W143" s="7">
        <f t="shared" si="30"/>
        <v>4.1472778672135946E-2</v>
      </c>
      <c r="X143" s="7">
        <f t="shared" si="31"/>
        <v>-4.5275058367234611E-2</v>
      </c>
      <c r="Y143" s="7">
        <f t="shared" si="32"/>
        <v>3.8022796950986492E-3</v>
      </c>
    </row>
    <row r="144" spans="1:25">
      <c r="A144" t="s">
        <v>142</v>
      </c>
      <c r="B144" s="4">
        <v>714</v>
      </c>
      <c r="C144" s="3">
        <v>1052</v>
      </c>
      <c r="D144" s="4">
        <v>10</v>
      </c>
      <c r="E144" s="3">
        <v>0</v>
      </c>
      <c r="F144" s="3">
        <v>1776</v>
      </c>
      <c r="G144" s="3">
        <v>4122</v>
      </c>
      <c r="H144" t="s">
        <v>142</v>
      </c>
      <c r="I144" s="11">
        <v>669</v>
      </c>
      <c r="J144" s="11">
        <v>965</v>
      </c>
      <c r="K144" s="11">
        <v>9</v>
      </c>
      <c r="L144" s="11">
        <v>3</v>
      </c>
      <c r="M144" s="11">
        <v>1646</v>
      </c>
      <c r="N144" s="11">
        <v>4002</v>
      </c>
      <c r="O144" t="s">
        <v>142</v>
      </c>
      <c r="P144" s="8">
        <f t="shared" si="23"/>
        <v>0.40202702702702703</v>
      </c>
      <c r="Q144" s="8">
        <f t="shared" si="24"/>
        <v>0.59234234234234229</v>
      </c>
      <c r="R144" s="8">
        <f t="shared" si="25"/>
        <v>5.6306306306306304E-3</v>
      </c>
      <c r="S144" s="9">
        <f t="shared" si="26"/>
        <v>0.40643985419198053</v>
      </c>
      <c r="T144" s="9">
        <f t="shared" si="27"/>
        <v>0.58626974483596594</v>
      </c>
      <c r="U144" s="9">
        <f t="shared" si="28"/>
        <v>7.2904009720534627E-3</v>
      </c>
      <c r="V144" s="12">
        <f t="shared" si="29"/>
        <v>5.1212138434262866E-3</v>
      </c>
      <c r="W144" s="7">
        <f t="shared" si="30"/>
        <v>4.4128271649535034E-3</v>
      </c>
      <c r="X144" s="7">
        <f t="shared" si="31"/>
        <v>-6.0725975063763427E-3</v>
      </c>
      <c r="Y144" s="7">
        <f t="shared" si="32"/>
        <v>1.6597703414228324E-3</v>
      </c>
    </row>
    <row r="145" spans="1:25">
      <c r="A145" t="s">
        <v>143</v>
      </c>
      <c r="B145" s="3">
        <v>6293</v>
      </c>
      <c r="C145" s="3">
        <v>1869</v>
      </c>
      <c r="D145" s="4">
        <v>51</v>
      </c>
      <c r="E145" s="3">
        <v>0</v>
      </c>
      <c r="F145" s="3">
        <v>8223</v>
      </c>
      <c r="G145" s="3">
        <v>13470</v>
      </c>
      <c r="H145" t="s">
        <v>143</v>
      </c>
      <c r="I145" s="11">
        <v>6788</v>
      </c>
      <c r="J145" s="11">
        <v>1427</v>
      </c>
      <c r="K145" s="11">
        <v>49</v>
      </c>
      <c r="L145" s="11">
        <v>15</v>
      </c>
      <c r="M145" s="11">
        <v>8283</v>
      </c>
      <c r="N145" s="11">
        <v>13112</v>
      </c>
      <c r="O145" t="s">
        <v>143</v>
      </c>
      <c r="P145" s="8">
        <f t="shared" si="23"/>
        <v>0.76529247233369813</v>
      </c>
      <c r="Q145" s="8">
        <f t="shared" si="24"/>
        <v>0.22728931047063117</v>
      </c>
      <c r="R145" s="8">
        <f t="shared" si="25"/>
        <v>7.4182171956706797E-3</v>
      </c>
      <c r="S145" s="9">
        <f t="shared" si="26"/>
        <v>0.8195098394301582</v>
      </c>
      <c r="T145" s="9">
        <f t="shared" si="27"/>
        <v>0.17228057467101293</v>
      </c>
      <c r="U145" s="9">
        <f t="shared" si="28"/>
        <v>8.2095858988289264E-3</v>
      </c>
      <c r="V145" s="12">
        <f t="shared" si="29"/>
        <v>5.5281358933215397E-2</v>
      </c>
      <c r="W145" s="7">
        <f t="shared" si="30"/>
        <v>5.4217367096460078E-2</v>
      </c>
      <c r="X145" s="7">
        <f t="shared" si="31"/>
        <v>-5.5008735799618236E-2</v>
      </c>
      <c r="Y145" s="7">
        <f t="shared" si="32"/>
        <v>7.9136870315824667E-4</v>
      </c>
    </row>
    <row r="146" spans="1:25">
      <c r="A146" t="s">
        <v>144</v>
      </c>
      <c r="B146" s="3">
        <v>4312</v>
      </c>
      <c r="C146" s="3">
        <v>2000</v>
      </c>
      <c r="D146" s="4">
        <v>53</v>
      </c>
      <c r="E146" s="3">
        <v>0</v>
      </c>
      <c r="F146" s="3">
        <v>6377</v>
      </c>
      <c r="G146" s="3">
        <v>9498</v>
      </c>
      <c r="H146" t="s">
        <v>144</v>
      </c>
      <c r="I146" s="11">
        <v>4504</v>
      </c>
      <c r="J146" s="11">
        <v>1630</v>
      </c>
      <c r="K146" s="11">
        <v>65</v>
      </c>
      <c r="L146" s="11">
        <v>12</v>
      </c>
      <c r="M146" s="11">
        <v>6216</v>
      </c>
      <c r="N146" s="11">
        <v>9681</v>
      </c>
      <c r="O146" t="s">
        <v>144</v>
      </c>
      <c r="P146" s="8">
        <f t="shared" si="23"/>
        <v>0.67618002195389681</v>
      </c>
      <c r="Q146" s="8">
        <f t="shared" si="24"/>
        <v>0.31362709738121375</v>
      </c>
      <c r="R146" s="8">
        <f t="shared" si="25"/>
        <v>1.0192880664889447E-2</v>
      </c>
      <c r="S146" s="9">
        <f t="shared" si="26"/>
        <v>0.72458172458172454</v>
      </c>
      <c r="T146" s="9">
        <f t="shared" si="27"/>
        <v>0.26222651222651222</v>
      </c>
      <c r="U146" s="9">
        <f t="shared" si="28"/>
        <v>1.3191763191763193E-2</v>
      </c>
      <c r="V146" s="12">
        <f t="shared" si="29"/>
        <v>5.1124795081374463E-2</v>
      </c>
      <c r="W146" s="7">
        <f t="shared" si="30"/>
        <v>4.8401702627827725E-2</v>
      </c>
      <c r="X146" s="7">
        <f t="shared" si="31"/>
        <v>-5.1400585154701528E-2</v>
      </c>
      <c r="Y146" s="7">
        <f t="shared" si="32"/>
        <v>2.9988825268737456E-3</v>
      </c>
    </row>
    <row r="147" spans="1:25">
      <c r="A147" t="s">
        <v>145</v>
      </c>
      <c r="B147" s="3">
        <v>5566</v>
      </c>
      <c r="C147" s="3">
        <v>1418</v>
      </c>
      <c r="D147" s="4">
        <v>52</v>
      </c>
      <c r="E147" s="3">
        <v>0</v>
      </c>
      <c r="F147" s="3">
        <v>7041</v>
      </c>
      <c r="G147" s="3">
        <v>11400</v>
      </c>
      <c r="H147" t="s">
        <v>145</v>
      </c>
      <c r="I147" s="11">
        <v>5812</v>
      </c>
      <c r="J147" s="11">
        <v>1061</v>
      </c>
      <c r="K147" s="11">
        <v>53</v>
      </c>
      <c r="L147" s="11">
        <v>15</v>
      </c>
      <c r="M147" s="11">
        <v>6942</v>
      </c>
      <c r="N147" s="11">
        <v>10884</v>
      </c>
      <c r="O147" t="s">
        <v>145</v>
      </c>
      <c r="P147" s="8">
        <f t="shared" si="23"/>
        <v>0.79051271126260469</v>
      </c>
      <c r="Q147" s="8">
        <f t="shared" si="24"/>
        <v>0.20139184774889932</v>
      </c>
      <c r="R147" s="8">
        <f t="shared" si="25"/>
        <v>8.0954409884959524E-3</v>
      </c>
      <c r="S147" s="9">
        <f t="shared" si="26"/>
        <v>0.83722270239124175</v>
      </c>
      <c r="T147" s="9">
        <f t="shared" si="27"/>
        <v>0.15283779890521462</v>
      </c>
      <c r="U147" s="9">
        <f t="shared" si="28"/>
        <v>9.9394987035436467E-3</v>
      </c>
      <c r="V147" s="12">
        <f t="shared" si="29"/>
        <v>4.8663328738432043E-2</v>
      </c>
      <c r="W147" s="7">
        <f t="shared" si="30"/>
        <v>4.6709991128637052E-2</v>
      </c>
      <c r="X147" s="7">
        <f t="shared" si="31"/>
        <v>-4.8554048843684694E-2</v>
      </c>
      <c r="Y147" s="7">
        <f t="shared" si="32"/>
        <v>1.8440577150476943E-3</v>
      </c>
    </row>
    <row r="148" spans="1:25">
      <c r="A148" t="s">
        <v>146</v>
      </c>
      <c r="B148" s="3">
        <v>15448</v>
      </c>
      <c r="C148" s="3">
        <v>5991</v>
      </c>
      <c r="D148" s="4">
        <v>156</v>
      </c>
      <c r="E148" s="3">
        <v>0</v>
      </c>
      <c r="F148" s="3">
        <v>21626</v>
      </c>
      <c r="G148" s="3">
        <v>45526</v>
      </c>
      <c r="H148" t="s">
        <v>146</v>
      </c>
      <c r="I148" s="11">
        <v>17304</v>
      </c>
      <c r="J148" s="11">
        <v>5196</v>
      </c>
      <c r="K148" s="11">
        <v>170</v>
      </c>
      <c r="L148" s="11">
        <v>41</v>
      </c>
      <c r="M148" s="11">
        <v>22711</v>
      </c>
      <c r="N148" s="11">
        <v>43198</v>
      </c>
      <c r="O148" t="s">
        <v>146</v>
      </c>
      <c r="P148" s="8">
        <f t="shared" si="23"/>
        <v>0.7143253491168039</v>
      </c>
      <c r="Q148" s="8">
        <f t="shared" si="24"/>
        <v>0.27702765190049017</v>
      </c>
      <c r="R148" s="8">
        <f t="shared" si="25"/>
        <v>8.6469989827060029E-3</v>
      </c>
      <c r="S148" s="9">
        <f t="shared" si="26"/>
        <v>0.76192153581964683</v>
      </c>
      <c r="T148" s="9">
        <f t="shared" si="27"/>
        <v>0.22878781207344459</v>
      </c>
      <c r="U148" s="9">
        <f t="shared" si="28"/>
        <v>9.2906521069085462E-3</v>
      </c>
      <c r="V148" s="12">
        <f t="shared" si="29"/>
        <v>4.8510670584759885E-2</v>
      </c>
      <c r="W148" s="7">
        <f t="shared" si="30"/>
        <v>4.7596186702842935E-2</v>
      </c>
      <c r="X148" s="7">
        <f t="shared" si="31"/>
        <v>-4.8239839827045577E-2</v>
      </c>
      <c r="Y148" s="7">
        <f t="shared" si="32"/>
        <v>6.4365312420254332E-4</v>
      </c>
    </row>
    <row r="149" spans="1:25">
      <c r="A149" t="s">
        <v>147</v>
      </c>
      <c r="B149" s="3">
        <v>5079</v>
      </c>
      <c r="C149" s="3">
        <v>2516</v>
      </c>
      <c r="D149" s="4">
        <v>55</v>
      </c>
      <c r="E149" s="3">
        <v>0</v>
      </c>
      <c r="F149" s="3">
        <v>7652</v>
      </c>
      <c r="G149" s="3">
        <v>14302</v>
      </c>
      <c r="H149" t="s">
        <v>147</v>
      </c>
      <c r="I149" s="11">
        <v>5288</v>
      </c>
      <c r="J149" s="11">
        <v>2208</v>
      </c>
      <c r="K149" s="11">
        <v>50</v>
      </c>
      <c r="L149" s="11">
        <v>17</v>
      </c>
      <c r="M149" s="11">
        <v>7563</v>
      </c>
      <c r="N149" s="11">
        <v>13501</v>
      </c>
      <c r="O149" t="s">
        <v>147</v>
      </c>
      <c r="P149" s="8">
        <f t="shared" si="23"/>
        <v>0.66374803972817564</v>
      </c>
      <c r="Q149" s="8">
        <f t="shared" si="24"/>
        <v>0.3288029273392577</v>
      </c>
      <c r="R149" s="8">
        <f t="shared" si="25"/>
        <v>7.4490329325666493E-3</v>
      </c>
      <c r="S149" s="9">
        <f t="shared" si="26"/>
        <v>0.69919344175591691</v>
      </c>
      <c r="T149" s="9">
        <f t="shared" si="27"/>
        <v>0.29194763982546607</v>
      </c>
      <c r="U149" s="9">
        <f t="shared" si="28"/>
        <v>8.8589184186169505E-3</v>
      </c>
      <c r="V149" s="12">
        <f t="shared" si="29"/>
        <v>3.6713475626763858E-2</v>
      </c>
      <c r="W149" s="7">
        <f t="shared" si="30"/>
        <v>3.5445402027741268E-2</v>
      </c>
      <c r="X149" s="7">
        <f t="shared" si="31"/>
        <v>-3.6855287513791635E-2</v>
      </c>
      <c r="Y149" s="7">
        <f t="shared" si="32"/>
        <v>1.4098854860503012E-3</v>
      </c>
    </row>
    <row r="150" spans="1:25">
      <c r="A150" t="s">
        <v>148</v>
      </c>
      <c r="B150" s="3">
        <v>1093</v>
      </c>
      <c r="C150" s="4">
        <v>155</v>
      </c>
      <c r="D150" s="4">
        <v>4</v>
      </c>
      <c r="E150" s="3">
        <v>0</v>
      </c>
      <c r="F150" s="3">
        <v>1256</v>
      </c>
      <c r="G150" s="3">
        <v>1961</v>
      </c>
      <c r="H150" t="s">
        <v>148</v>
      </c>
      <c r="I150" s="11">
        <v>1044</v>
      </c>
      <c r="J150" s="11">
        <v>119</v>
      </c>
      <c r="K150" s="11">
        <v>4</v>
      </c>
      <c r="L150" s="11">
        <v>1</v>
      </c>
      <c r="M150" s="11">
        <v>1168</v>
      </c>
      <c r="N150" s="11">
        <v>1926</v>
      </c>
      <c r="O150" t="s">
        <v>148</v>
      </c>
      <c r="P150" s="8">
        <f t="shared" si="23"/>
        <v>0.87022292993630568</v>
      </c>
      <c r="Q150" s="8">
        <f t="shared" si="24"/>
        <v>0.12340764331210191</v>
      </c>
      <c r="R150" s="8">
        <f t="shared" si="25"/>
        <v>6.369426751592357E-3</v>
      </c>
      <c r="S150" s="9">
        <f t="shared" si="26"/>
        <v>0.89383561643835618</v>
      </c>
      <c r="T150" s="9">
        <f t="shared" si="27"/>
        <v>0.10188356164383562</v>
      </c>
      <c r="U150" s="9">
        <f t="shared" si="28"/>
        <v>4.2808219178082189E-3</v>
      </c>
      <c r="V150" s="12">
        <f t="shared" si="29"/>
        <v>2.1877135833498706E-2</v>
      </c>
      <c r="W150" s="7">
        <f t="shared" si="30"/>
        <v>2.3612686502050506E-2</v>
      </c>
      <c r="X150" s="7">
        <f t="shared" si="31"/>
        <v>-2.152408166826629E-2</v>
      </c>
      <c r="Y150" s="7">
        <f t="shared" si="32"/>
        <v>-2.0886048337841381E-3</v>
      </c>
    </row>
    <row r="151" spans="1:25">
      <c r="A151" t="s">
        <v>149</v>
      </c>
      <c r="B151" s="3">
        <v>3095</v>
      </c>
      <c r="C151" s="3">
        <v>1048</v>
      </c>
      <c r="D151" s="4">
        <v>25</v>
      </c>
      <c r="E151" s="3">
        <v>0</v>
      </c>
      <c r="F151" s="3">
        <v>4176</v>
      </c>
      <c r="G151" s="3">
        <v>7499</v>
      </c>
      <c r="H151" t="s">
        <v>149</v>
      </c>
      <c r="I151" s="11">
        <v>3153</v>
      </c>
      <c r="J151" s="11">
        <v>915</v>
      </c>
      <c r="K151" s="11">
        <v>30</v>
      </c>
      <c r="L151" s="11">
        <v>10</v>
      </c>
      <c r="M151" s="11">
        <v>4108</v>
      </c>
      <c r="N151" s="11">
        <v>7162</v>
      </c>
      <c r="O151" t="s">
        <v>149</v>
      </c>
      <c r="P151" s="8">
        <f t="shared" si="23"/>
        <v>0.74113984674329503</v>
      </c>
      <c r="Q151" s="8">
        <f t="shared" si="24"/>
        <v>0.25095785440613028</v>
      </c>
      <c r="R151" s="8">
        <f t="shared" si="25"/>
        <v>7.9022988505747134E-3</v>
      </c>
      <c r="S151" s="9">
        <f t="shared" si="26"/>
        <v>0.76752677702044791</v>
      </c>
      <c r="T151" s="9">
        <f t="shared" si="27"/>
        <v>0.22273612463485881</v>
      </c>
      <c r="U151" s="9">
        <f t="shared" si="28"/>
        <v>9.7370983446932822E-3</v>
      </c>
      <c r="V151" s="12">
        <f t="shared" si="29"/>
        <v>2.8030540905974233E-2</v>
      </c>
      <c r="W151" s="7">
        <f t="shared" si="30"/>
        <v>2.6386930277152887E-2</v>
      </c>
      <c r="X151" s="7">
        <f t="shared" si="31"/>
        <v>-2.8221729771271464E-2</v>
      </c>
      <c r="Y151" s="7">
        <f t="shared" si="32"/>
        <v>1.8347994941185688E-3</v>
      </c>
    </row>
    <row r="152" spans="1:25">
      <c r="A152" t="s">
        <v>150</v>
      </c>
      <c r="B152" s="3">
        <v>7281</v>
      </c>
      <c r="C152" s="3">
        <v>2250</v>
      </c>
      <c r="D152" s="4">
        <v>80</v>
      </c>
      <c r="E152" s="3">
        <v>0</v>
      </c>
      <c r="F152" s="3">
        <v>9629</v>
      </c>
      <c r="G152" s="3">
        <v>14489</v>
      </c>
      <c r="H152" t="s">
        <v>150</v>
      </c>
      <c r="I152" s="11">
        <v>7560</v>
      </c>
      <c r="J152" s="11">
        <v>1818</v>
      </c>
      <c r="K152" s="11">
        <v>99</v>
      </c>
      <c r="L152" s="11">
        <v>25</v>
      </c>
      <c r="M152" s="11">
        <v>9502</v>
      </c>
      <c r="N152" s="11">
        <v>14270</v>
      </c>
      <c r="O152" t="s">
        <v>150</v>
      </c>
      <c r="P152" s="8">
        <f t="shared" si="23"/>
        <v>0.75615328694568495</v>
      </c>
      <c r="Q152" s="8">
        <f t="shared" si="24"/>
        <v>0.23366912451968014</v>
      </c>
      <c r="R152" s="8">
        <f t="shared" si="25"/>
        <v>1.0177588534634957E-2</v>
      </c>
      <c r="S152" s="9">
        <f t="shared" si="26"/>
        <v>0.79562197432119552</v>
      </c>
      <c r="T152" s="9">
        <f t="shared" si="27"/>
        <v>0.19132814144390656</v>
      </c>
      <c r="U152" s="9">
        <f t="shared" si="28"/>
        <v>1.3049884234897917E-2</v>
      </c>
      <c r="V152" s="12">
        <f t="shared" si="29"/>
        <v>4.2213800365752618E-2</v>
      </c>
      <c r="W152" s="7">
        <f t="shared" si="30"/>
        <v>3.9468687375510569E-2</v>
      </c>
      <c r="X152" s="7">
        <f t="shared" si="31"/>
        <v>-4.2340983075773581E-2</v>
      </c>
      <c r="Y152" s="7">
        <f t="shared" si="32"/>
        <v>2.8722957002629591E-3</v>
      </c>
    </row>
    <row r="153" spans="1:25">
      <c r="A153" t="s">
        <v>151</v>
      </c>
      <c r="B153" s="4">
        <v>67</v>
      </c>
      <c r="C153" s="4">
        <v>12</v>
      </c>
      <c r="D153" s="4">
        <v>0</v>
      </c>
      <c r="E153" s="3">
        <v>0</v>
      </c>
      <c r="F153" s="4">
        <v>79</v>
      </c>
      <c r="G153" s="4">
        <v>119</v>
      </c>
      <c r="H153" t="s">
        <v>151</v>
      </c>
      <c r="I153" s="11">
        <v>54</v>
      </c>
      <c r="J153" s="11">
        <v>9</v>
      </c>
      <c r="K153" s="11">
        <v>1</v>
      </c>
      <c r="L153" s="11">
        <v>0</v>
      </c>
      <c r="M153" s="11">
        <v>64</v>
      </c>
      <c r="N153" s="11">
        <v>123</v>
      </c>
      <c r="O153" t="s">
        <v>151</v>
      </c>
      <c r="P153" s="8">
        <f t="shared" si="23"/>
        <v>0.84810126582278478</v>
      </c>
      <c r="Q153" s="8">
        <f t="shared" si="24"/>
        <v>0.15189873417721519</v>
      </c>
      <c r="R153" s="8">
        <f t="shared" si="25"/>
        <v>0</v>
      </c>
      <c r="S153" s="9">
        <f t="shared" si="26"/>
        <v>0.84375</v>
      </c>
      <c r="T153" s="9">
        <f t="shared" si="27"/>
        <v>0.140625</v>
      </c>
      <c r="U153" s="9">
        <f t="shared" si="28"/>
        <v>1.5625E-2</v>
      </c>
      <c r="V153" s="12">
        <f t="shared" si="29"/>
        <v>9.0415913200723175E-3</v>
      </c>
      <c r="W153" s="7">
        <f t="shared" si="30"/>
        <v>-4.3512658227847778E-3</v>
      </c>
      <c r="X153" s="7">
        <f t="shared" si="31"/>
        <v>-1.1273734177215194E-2</v>
      </c>
      <c r="Y153" s="7">
        <f t="shared" si="32"/>
        <v>1.5625E-2</v>
      </c>
    </row>
    <row r="154" spans="1:25">
      <c r="A154" t="s">
        <v>152</v>
      </c>
      <c r="B154" s="3">
        <v>66304</v>
      </c>
      <c r="C154" s="3">
        <v>30486</v>
      </c>
      <c r="D154" s="4">
        <v>644</v>
      </c>
      <c r="E154" s="3">
        <v>0</v>
      </c>
      <c r="F154" s="3">
        <v>97534</v>
      </c>
      <c r="G154" s="3">
        <v>163745</v>
      </c>
      <c r="H154" t="s">
        <v>152</v>
      </c>
      <c r="I154" s="11">
        <v>63133</v>
      </c>
      <c r="J154" s="11">
        <v>26088</v>
      </c>
      <c r="K154" s="11">
        <v>1135</v>
      </c>
      <c r="L154" s="11">
        <v>259</v>
      </c>
      <c r="M154" s="11">
        <v>90652</v>
      </c>
      <c r="N154" s="11">
        <v>155708</v>
      </c>
      <c r="O154" t="s">
        <v>152</v>
      </c>
      <c r="P154" s="8">
        <f t="shared" si="23"/>
        <v>0.67980396579654279</v>
      </c>
      <c r="Q154" s="8">
        <f t="shared" si="24"/>
        <v>0.31256792503127112</v>
      </c>
      <c r="R154" s="8">
        <f t="shared" si="25"/>
        <v>7.6281091721861092E-3</v>
      </c>
      <c r="S154" s="9">
        <f t="shared" si="26"/>
        <v>0.69643251114150817</v>
      </c>
      <c r="T154" s="9">
        <f t="shared" si="27"/>
        <v>0.28778184706349558</v>
      </c>
      <c r="U154" s="9">
        <f t="shared" si="28"/>
        <v>1.5785641794996249E-2</v>
      </c>
      <c r="V154" s="12">
        <f t="shared" si="29"/>
        <v>2.2573025079833164E-2</v>
      </c>
      <c r="W154" s="7">
        <f t="shared" si="30"/>
        <v>1.6628545344965384E-2</v>
      </c>
      <c r="X154" s="7">
        <f t="shared" si="31"/>
        <v>-2.4786077967775544E-2</v>
      </c>
      <c r="Y154" s="7">
        <f t="shared" si="32"/>
        <v>8.1575326228101389E-3</v>
      </c>
    </row>
    <row r="155" spans="1:25">
      <c r="A155" t="s">
        <v>153</v>
      </c>
      <c r="B155" s="3">
        <v>1473</v>
      </c>
      <c r="C155" s="4">
        <v>627</v>
      </c>
      <c r="D155" s="4">
        <v>16</v>
      </c>
      <c r="E155" s="3">
        <v>0</v>
      </c>
      <c r="F155" s="3">
        <v>2116</v>
      </c>
      <c r="G155" s="3">
        <v>4071</v>
      </c>
      <c r="H155" t="s">
        <v>153</v>
      </c>
      <c r="I155" s="11">
        <v>1435</v>
      </c>
      <c r="J155" s="11">
        <v>506</v>
      </c>
      <c r="K155" s="11">
        <v>9</v>
      </c>
      <c r="L155" s="11">
        <v>3</v>
      </c>
      <c r="M155" s="11">
        <v>1955</v>
      </c>
      <c r="N155" s="11">
        <v>3874</v>
      </c>
      <c r="O155" t="s">
        <v>153</v>
      </c>
      <c r="P155" s="8">
        <f t="shared" si="23"/>
        <v>0.69612476370510401</v>
      </c>
      <c r="Q155" s="8">
        <f t="shared" si="24"/>
        <v>0.29631379962192816</v>
      </c>
      <c r="R155" s="8">
        <f t="shared" si="25"/>
        <v>7.5614366729678641E-3</v>
      </c>
      <c r="S155" s="9">
        <f t="shared" si="26"/>
        <v>0.73401534526854217</v>
      </c>
      <c r="T155" s="9">
        <f t="shared" si="27"/>
        <v>0.25882352941176473</v>
      </c>
      <c r="U155" s="9">
        <f t="shared" si="28"/>
        <v>7.1611253196930949E-3</v>
      </c>
      <c r="V155" s="12">
        <f t="shared" si="29"/>
        <v>3.7881062780599106E-2</v>
      </c>
      <c r="W155" s="7">
        <f t="shared" si="30"/>
        <v>3.7890581563438164E-2</v>
      </c>
      <c r="X155" s="7">
        <f t="shared" si="31"/>
        <v>-3.7490270210163434E-2</v>
      </c>
      <c r="Y155" s="7">
        <f t="shared" si="32"/>
        <v>-4.0031135327476923E-4</v>
      </c>
    </row>
    <row r="156" spans="1:25">
      <c r="A156" t="s">
        <v>154</v>
      </c>
      <c r="B156" s="3">
        <v>2891</v>
      </c>
      <c r="C156" s="3">
        <v>1146</v>
      </c>
      <c r="D156" s="4">
        <v>23</v>
      </c>
      <c r="E156" s="3">
        <v>0</v>
      </c>
      <c r="F156" s="3">
        <v>4074</v>
      </c>
      <c r="G156" s="3">
        <v>7063</v>
      </c>
      <c r="H156" t="s">
        <v>154</v>
      </c>
      <c r="I156" s="11">
        <v>3028</v>
      </c>
      <c r="J156" s="11">
        <v>964</v>
      </c>
      <c r="K156" s="11">
        <v>28</v>
      </c>
      <c r="L156" s="11">
        <v>5</v>
      </c>
      <c r="M156" s="11">
        <v>4025</v>
      </c>
      <c r="N156" s="11">
        <v>6637</v>
      </c>
      <c r="O156" t="s">
        <v>154</v>
      </c>
      <c r="P156" s="8">
        <f t="shared" si="23"/>
        <v>0.7096219931271478</v>
      </c>
      <c r="Q156" s="8">
        <f t="shared" si="24"/>
        <v>0.2812960235640648</v>
      </c>
      <c r="R156" s="8">
        <f t="shared" si="25"/>
        <v>9.0819833087874332E-3</v>
      </c>
      <c r="S156" s="9">
        <f t="shared" si="26"/>
        <v>0.75229813664596268</v>
      </c>
      <c r="T156" s="9">
        <f t="shared" si="27"/>
        <v>0.2395031055900621</v>
      </c>
      <c r="U156" s="9">
        <f t="shared" si="28"/>
        <v>8.1987577639751549E-3</v>
      </c>
      <c r="V156" s="12">
        <f t="shared" si="29"/>
        <v>4.2391198051292101E-2</v>
      </c>
      <c r="W156" s="7">
        <f t="shared" si="30"/>
        <v>4.267614351881488E-2</v>
      </c>
      <c r="X156" s="7">
        <f t="shared" si="31"/>
        <v>-4.1792917974002697E-2</v>
      </c>
      <c r="Y156" s="7">
        <f t="shared" si="32"/>
        <v>-8.8322554481227826E-4</v>
      </c>
    </row>
    <row r="157" spans="1:25">
      <c r="A157" t="s">
        <v>155</v>
      </c>
      <c r="B157" s="3">
        <v>2567</v>
      </c>
      <c r="C157" s="3">
        <v>1644</v>
      </c>
      <c r="D157" s="4">
        <v>27</v>
      </c>
      <c r="E157" s="3">
        <v>0</v>
      </c>
      <c r="F157" s="3">
        <v>4252</v>
      </c>
      <c r="G157" s="3">
        <v>7718</v>
      </c>
      <c r="H157" t="s">
        <v>155</v>
      </c>
      <c r="I157" s="11">
        <v>2730</v>
      </c>
      <c r="J157" s="11">
        <v>1487</v>
      </c>
      <c r="K157" s="11">
        <v>36</v>
      </c>
      <c r="L157" s="11">
        <v>18</v>
      </c>
      <c r="M157" s="11">
        <v>4271</v>
      </c>
      <c r="N157" s="11">
        <v>7206</v>
      </c>
      <c r="O157" t="s">
        <v>155</v>
      </c>
      <c r="P157" s="8">
        <f t="shared" si="23"/>
        <v>0.60371589840075257</v>
      </c>
      <c r="Q157" s="8">
        <f t="shared" si="24"/>
        <v>0.38664158043273755</v>
      </c>
      <c r="R157" s="8">
        <f t="shared" si="25"/>
        <v>9.6425211665098782E-3</v>
      </c>
      <c r="S157" s="9">
        <f t="shared" si="26"/>
        <v>0.63919456801685792</v>
      </c>
      <c r="T157" s="9">
        <f t="shared" si="27"/>
        <v>0.34816202294544601</v>
      </c>
      <c r="U157" s="9">
        <f t="shared" si="28"/>
        <v>1.2643409037696091E-2</v>
      </c>
      <c r="V157" s="12">
        <f t="shared" si="29"/>
        <v>3.778573309838662E-2</v>
      </c>
      <c r="W157" s="7">
        <f t="shared" si="30"/>
        <v>3.5478669616105352E-2</v>
      </c>
      <c r="X157" s="7">
        <f t="shared" si="31"/>
        <v>-3.8479557487291538E-2</v>
      </c>
      <c r="Y157" s="7">
        <f t="shared" si="32"/>
        <v>3.0008878711862124E-3</v>
      </c>
    </row>
    <row r="158" spans="1:25">
      <c r="A158" t="s">
        <v>156</v>
      </c>
      <c r="B158" s="3">
        <v>1389</v>
      </c>
      <c r="C158" s="4">
        <v>314</v>
      </c>
      <c r="D158" s="4">
        <v>12</v>
      </c>
      <c r="E158" s="3">
        <v>0</v>
      </c>
      <c r="F158" s="3">
        <v>1715</v>
      </c>
      <c r="G158" s="3">
        <v>2913</v>
      </c>
      <c r="H158" t="s">
        <v>156</v>
      </c>
      <c r="I158" s="11">
        <v>1338</v>
      </c>
      <c r="J158" s="11">
        <v>247</v>
      </c>
      <c r="K158" s="11">
        <v>8</v>
      </c>
      <c r="L158" s="11">
        <v>0</v>
      </c>
      <c r="M158" s="11">
        <v>1593</v>
      </c>
      <c r="N158" s="11">
        <v>3003</v>
      </c>
      <c r="O158" t="s">
        <v>156</v>
      </c>
      <c r="P158" s="8">
        <f t="shared" si="23"/>
        <v>0.80991253644314865</v>
      </c>
      <c r="Q158" s="8">
        <f t="shared" si="24"/>
        <v>0.18309037900874636</v>
      </c>
      <c r="R158" s="8">
        <f t="shared" si="25"/>
        <v>6.9970845481049562E-3</v>
      </c>
      <c r="S158" s="9">
        <f t="shared" si="26"/>
        <v>0.839924670433145</v>
      </c>
      <c r="T158" s="9">
        <f t="shared" si="27"/>
        <v>0.15505335844318896</v>
      </c>
      <c r="U158" s="9">
        <f t="shared" si="28"/>
        <v>5.0219711236660393E-3</v>
      </c>
      <c r="V158" s="12">
        <f t="shared" si="29"/>
        <v>2.8544542846081544E-2</v>
      </c>
      <c r="W158" s="7">
        <f t="shared" si="30"/>
        <v>3.0012133989996359E-2</v>
      </c>
      <c r="X158" s="7">
        <f t="shared" si="31"/>
        <v>-2.8037020565557402E-2</v>
      </c>
      <c r="Y158" s="7">
        <f t="shared" si="32"/>
        <v>-1.9751134244389169E-3</v>
      </c>
    </row>
    <row r="159" spans="1:25">
      <c r="A159" t="s">
        <v>157</v>
      </c>
      <c r="B159" s="3">
        <v>1544</v>
      </c>
      <c r="C159" s="4">
        <v>546</v>
      </c>
      <c r="D159" s="4">
        <v>28</v>
      </c>
      <c r="E159" s="3">
        <v>0</v>
      </c>
      <c r="F159" s="3">
        <v>2121</v>
      </c>
      <c r="G159" s="3">
        <v>2954</v>
      </c>
      <c r="H159" t="s">
        <v>157</v>
      </c>
      <c r="I159" s="11">
        <v>1562</v>
      </c>
      <c r="J159" s="11">
        <v>380</v>
      </c>
      <c r="K159" s="11">
        <v>22</v>
      </c>
      <c r="L159" s="11">
        <v>1</v>
      </c>
      <c r="M159" s="11">
        <v>1965</v>
      </c>
      <c r="N159" s="11">
        <v>2893</v>
      </c>
      <c r="O159" t="s">
        <v>157</v>
      </c>
      <c r="P159" s="8">
        <f t="shared" si="23"/>
        <v>0.72795851013672797</v>
      </c>
      <c r="Q159" s="8">
        <f t="shared" si="24"/>
        <v>0.25742574257425743</v>
      </c>
      <c r="R159" s="8">
        <f t="shared" si="25"/>
        <v>1.4615747289014616E-2</v>
      </c>
      <c r="S159" s="9">
        <f t="shared" si="26"/>
        <v>0.79491094147582697</v>
      </c>
      <c r="T159" s="9">
        <f t="shared" si="27"/>
        <v>0.19338422391857507</v>
      </c>
      <c r="U159" s="9">
        <f t="shared" si="28"/>
        <v>1.1704834605597965E-2</v>
      </c>
      <c r="V159" s="12">
        <f t="shared" si="29"/>
        <v>6.5569456831855888E-2</v>
      </c>
      <c r="W159" s="7">
        <f t="shared" si="30"/>
        <v>6.6952431339099006E-2</v>
      </c>
      <c r="X159" s="7">
        <f t="shared" si="31"/>
        <v>-6.4041518655682361E-2</v>
      </c>
      <c r="Y159" s="7">
        <f t="shared" si="32"/>
        <v>-2.9109126834166513E-3</v>
      </c>
    </row>
    <row r="160" spans="1:25">
      <c r="A160" t="s">
        <v>158</v>
      </c>
      <c r="B160" s="3">
        <v>7835</v>
      </c>
      <c r="C160" s="3">
        <v>4440</v>
      </c>
      <c r="D160" s="4">
        <v>81</v>
      </c>
      <c r="E160" s="3">
        <v>0</v>
      </c>
      <c r="F160" s="3">
        <v>12373</v>
      </c>
      <c r="G160" s="3">
        <v>21703</v>
      </c>
      <c r="H160" t="s">
        <v>158</v>
      </c>
      <c r="I160" s="11">
        <v>8026</v>
      </c>
      <c r="J160" s="11">
        <v>3972</v>
      </c>
      <c r="K160" s="11">
        <v>96</v>
      </c>
      <c r="L160" s="11">
        <v>16</v>
      </c>
      <c r="M160" s="11">
        <v>12110</v>
      </c>
      <c r="N160" s="11">
        <v>21387</v>
      </c>
      <c r="O160" t="s">
        <v>158</v>
      </c>
      <c r="P160" s="8">
        <f t="shared" si="23"/>
        <v>0.63323365392386644</v>
      </c>
      <c r="Q160" s="8">
        <f t="shared" si="24"/>
        <v>0.35884587408065949</v>
      </c>
      <c r="R160" s="8">
        <f t="shared" si="25"/>
        <v>7.9204719954740158E-3</v>
      </c>
      <c r="S160" s="9">
        <f t="shared" si="26"/>
        <v>0.66275805119735753</v>
      </c>
      <c r="T160" s="9">
        <f t="shared" si="27"/>
        <v>0.32799339388934767</v>
      </c>
      <c r="U160" s="9">
        <f t="shared" si="28"/>
        <v>9.2485549132947983E-3</v>
      </c>
      <c r="V160" s="12">
        <f t="shared" si="29"/>
        <v>3.0655618434708543E-2</v>
      </c>
      <c r="W160" s="7">
        <f t="shared" si="30"/>
        <v>2.9524397273491099E-2</v>
      </c>
      <c r="X160" s="7">
        <f t="shared" si="31"/>
        <v>-3.0852480191311815E-2</v>
      </c>
      <c r="Y160" s="7">
        <f t="shared" si="32"/>
        <v>1.3280829178207824E-3</v>
      </c>
    </row>
    <row r="161" spans="1:25">
      <c r="A161" t="s">
        <v>159</v>
      </c>
      <c r="B161" s="3">
        <v>2316</v>
      </c>
      <c r="C161" s="3">
        <v>8554</v>
      </c>
      <c r="D161" s="4">
        <v>64</v>
      </c>
      <c r="E161" s="3">
        <v>0</v>
      </c>
      <c r="F161" s="3">
        <v>10939</v>
      </c>
      <c r="G161" s="3">
        <v>27050</v>
      </c>
      <c r="H161" t="s">
        <v>159</v>
      </c>
      <c r="I161" s="11">
        <v>2171</v>
      </c>
      <c r="J161" s="11">
        <v>8302</v>
      </c>
      <c r="K161" s="11">
        <v>57</v>
      </c>
      <c r="L161" s="11">
        <v>32</v>
      </c>
      <c r="M161" s="11">
        <v>10562</v>
      </c>
      <c r="N161" s="11">
        <v>27910</v>
      </c>
      <c r="O161" t="s">
        <v>159</v>
      </c>
      <c r="P161" s="8">
        <f t="shared" si="23"/>
        <v>0.21171953560654538</v>
      </c>
      <c r="Q161" s="8">
        <f t="shared" si="24"/>
        <v>0.78197275802175703</v>
      </c>
      <c r="R161" s="8">
        <f t="shared" si="25"/>
        <v>6.307706371697596E-3</v>
      </c>
      <c r="S161" s="9">
        <f t="shared" si="26"/>
        <v>0.20554819163037302</v>
      </c>
      <c r="T161" s="9">
        <f t="shared" si="27"/>
        <v>0.78602537398220029</v>
      </c>
      <c r="U161" s="9">
        <f t="shared" si="28"/>
        <v>8.4264343874266238E-3</v>
      </c>
      <c r="V161" s="12">
        <f t="shared" si="29"/>
        <v>-5.7685285446407164E-3</v>
      </c>
      <c r="W161" s="7">
        <f t="shared" si="30"/>
        <v>-6.171343976172361E-3</v>
      </c>
      <c r="X161" s="7">
        <f t="shared" si="31"/>
        <v>4.0526159604432621E-3</v>
      </c>
      <c r="Y161" s="7">
        <f t="shared" si="32"/>
        <v>2.1187280157290277E-3</v>
      </c>
    </row>
    <row r="162" spans="1:25">
      <c r="A162" t="s">
        <v>160</v>
      </c>
      <c r="B162" s="3">
        <v>2263</v>
      </c>
      <c r="C162" s="4">
        <v>728</v>
      </c>
      <c r="D162" s="4">
        <v>19</v>
      </c>
      <c r="E162" s="3">
        <v>0</v>
      </c>
      <c r="F162" s="3">
        <v>3010</v>
      </c>
      <c r="G162" s="3">
        <v>5297</v>
      </c>
      <c r="H162" t="s">
        <v>160</v>
      </c>
      <c r="I162" s="11">
        <v>2419</v>
      </c>
      <c r="J162" s="11">
        <v>537</v>
      </c>
      <c r="K162" s="11">
        <v>32</v>
      </c>
      <c r="L162" s="11">
        <v>5</v>
      </c>
      <c r="M162" s="11">
        <v>2993</v>
      </c>
      <c r="N162" s="11">
        <v>5201</v>
      </c>
      <c r="O162" t="s">
        <v>160</v>
      </c>
      <c r="P162" s="8">
        <f t="shared" si="23"/>
        <v>0.75182724252491695</v>
      </c>
      <c r="Q162" s="8">
        <f t="shared" si="24"/>
        <v>0.24186046511627907</v>
      </c>
      <c r="R162" s="8">
        <f t="shared" si="25"/>
        <v>6.3122923588039871E-3</v>
      </c>
      <c r="S162" s="9">
        <f t="shared" si="26"/>
        <v>0.80821917808219179</v>
      </c>
      <c r="T162" s="9">
        <f t="shared" si="27"/>
        <v>0.17941864350150352</v>
      </c>
      <c r="U162" s="9">
        <f t="shared" si="28"/>
        <v>1.2362178416304711E-2</v>
      </c>
      <c r="V162" s="12">
        <f t="shared" si="29"/>
        <v>6.1732445871670039E-2</v>
      </c>
      <c r="W162" s="7">
        <f t="shared" si="30"/>
        <v>5.6391935557274842E-2</v>
      </c>
      <c r="X162" s="7">
        <f t="shared" si="31"/>
        <v>-6.2441821614775544E-2</v>
      </c>
      <c r="Y162" s="7">
        <f t="shared" si="32"/>
        <v>6.0498860575007238E-3</v>
      </c>
    </row>
    <row r="163" spans="1:25">
      <c r="A163" t="s">
        <v>161</v>
      </c>
      <c r="B163" s="3">
        <v>49044</v>
      </c>
      <c r="C163" s="3">
        <v>29998</v>
      </c>
      <c r="D163" s="4">
        <v>492</v>
      </c>
      <c r="E163" s="3">
        <v>0</v>
      </c>
      <c r="F163" s="3">
        <v>79674</v>
      </c>
      <c r="G163" s="3">
        <v>134780</v>
      </c>
      <c r="H163" t="s">
        <v>161</v>
      </c>
      <c r="I163" s="11">
        <v>47885</v>
      </c>
      <c r="J163" s="11">
        <v>25688</v>
      </c>
      <c r="K163" s="11">
        <v>740</v>
      </c>
      <c r="L163" s="11">
        <v>180</v>
      </c>
      <c r="M163" s="11">
        <v>74513</v>
      </c>
      <c r="N163" s="11">
        <v>128544</v>
      </c>
      <c r="O163" t="s">
        <v>161</v>
      </c>
      <c r="P163" s="8">
        <f t="shared" si="23"/>
        <v>0.61555840048196397</v>
      </c>
      <c r="Q163" s="8">
        <f t="shared" si="24"/>
        <v>0.37650927529683459</v>
      </c>
      <c r="R163" s="8">
        <f t="shared" si="25"/>
        <v>7.932324221201395E-3</v>
      </c>
      <c r="S163" s="9">
        <f t="shared" si="26"/>
        <v>0.64263953940923058</v>
      </c>
      <c r="T163" s="9">
        <f t="shared" si="27"/>
        <v>0.34474521224484317</v>
      </c>
      <c r="U163" s="9">
        <f t="shared" si="28"/>
        <v>1.2615248345926214E-2</v>
      </c>
      <c r="V163" s="12">
        <f t="shared" si="29"/>
        <v>3.0369925009863463E-2</v>
      </c>
      <c r="W163" s="7">
        <f t="shared" si="30"/>
        <v>2.7081138927266601E-2</v>
      </c>
      <c r="X163" s="7">
        <f t="shared" si="31"/>
        <v>-3.176406305199142E-2</v>
      </c>
      <c r="Y163" s="7">
        <f t="shared" si="32"/>
        <v>4.6829241247248188E-3</v>
      </c>
    </row>
    <row r="164" spans="1:25">
      <c r="A164" t="s">
        <v>162</v>
      </c>
      <c r="B164" s="4">
        <v>400</v>
      </c>
      <c r="C164" s="4">
        <v>132</v>
      </c>
      <c r="D164" s="4">
        <v>5</v>
      </c>
      <c r="E164" s="3">
        <v>0</v>
      </c>
      <c r="F164" s="4">
        <v>537</v>
      </c>
      <c r="G164" s="4">
        <v>719</v>
      </c>
      <c r="H164" t="s">
        <v>162</v>
      </c>
      <c r="I164" s="11">
        <v>436</v>
      </c>
      <c r="J164" s="11">
        <v>67</v>
      </c>
      <c r="K164" s="11">
        <v>5</v>
      </c>
      <c r="L164" s="11">
        <v>0</v>
      </c>
      <c r="M164" s="11">
        <v>508</v>
      </c>
      <c r="N164" s="11">
        <v>734</v>
      </c>
      <c r="O164" t="s">
        <v>162</v>
      </c>
      <c r="P164" s="8">
        <f t="shared" si="23"/>
        <v>0.74487895716945995</v>
      </c>
      <c r="Q164" s="8">
        <f t="shared" si="24"/>
        <v>0.24581005586592178</v>
      </c>
      <c r="R164" s="8">
        <f t="shared" si="25"/>
        <v>9.3109869646182501E-3</v>
      </c>
      <c r="S164" s="9">
        <f t="shared" si="26"/>
        <v>0.8582677165354331</v>
      </c>
      <c r="T164" s="9">
        <f t="shared" si="27"/>
        <v>0.13188976377952755</v>
      </c>
      <c r="U164" s="9">
        <f t="shared" si="28"/>
        <v>9.8425196850393699E-3</v>
      </c>
      <c r="V164" s="12">
        <f t="shared" si="29"/>
        <v>0.11491950552325148</v>
      </c>
      <c r="W164" s="7">
        <f t="shared" si="30"/>
        <v>0.11338875936597315</v>
      </c>
      <c r="X164" s="7">
        <f t="shared" si="31"/>
        <v>-0.11392029208639423</v>
      </c>
      <c r="Y164" s="7">
        <f t="shared" si="32"/>
        <v>5.3153272042111982E-4</v>
      </c>
    </row>
    <row r="165" spans="1:25">
      <c r="A165" t="s">
        <v>163</v>
      </c>
      <c r="B165" s="3">
        <v>10480</v>
      </c>
      <c r="C165" s="3">
        <v>5147</v>
      </c>
      <c r="D165" s="4">
        <v>80</v>
      </c>
      <c r="E165" s="3">
        <v>0</v>
      </c>
      <c r="F165" s="3">
        <v>15737</v>
      </c>
      <c r="G165" s="3">
        <v>26613</v>
      </c>
      <c r="H165" t="s">
        <v>163</v>
      </c>
      <c r="I165" s="11">
        <v>11016</v>
      </c>
      <c r="J165" s="11">
        <v>4760</v>
      </c>
      <c r="K165" s="11">
        <v>134</v>
      </c>
      <c r="L165" s="11">
        <v>38</v>
      </c>
      <c r="M165" s="11">
        <v>15960</v>
      </c>
      <c r="N165" s="11">
        <v>27315</v>
      </c>
      <c r="O165" t="s">
        <v>163</v>
      </c>
      <c r="P165" s="8">
        <f t="shared" si="23"/>
        <v>0.66594649552011187</v>
      </c>
      <c r="Q165" s="8">
        <f t="shared" si="24"/>
        <v>0.32706360805744422</v>
      </c>
      <c r="R165" s="8">
        <f t="shared" si="25"/>
        <v>6.9898964224439216E-3</v>
      </c>
      <c r="S165" s="9">
        <f t="shared" si="26"/>
        <v>0.69022556390977441</v>
      </c>
      <c r="T165" s="9">
        <f t="shared" si="27"/>
        <v>0.2982456140350877</v>
      </c>
      <c r="U165" s="9">
        <f t="shared" si="28"/>
        <v>1.1528822055137845E-2</v>
      </c>
      <c r="V165" s="12">
        <f t="shared" si="29"/>
        <v>2.7641703241295446E-2</v>
      </c>
      <c r="W165" s="7">
        <f t="shared" si="30"/>
        <v>2.4279068389662539E-2</v>
      </c>
      <c r="X165" s="7">
        <f t="shared" si="31"/>
        <v>-2.8817994022356519E-2</v>
      </c>
      <c r="Y165" s="7">
        <f t="shared" si="32"/>
        <v>4.5389256326939234E-3</v>
      </c>
    </row>
    <row r="166" spans="1:25">
      <c r="A166" t="s">
        <v>164</v>
      </c>
      <c r="B166" s="4">
        <v>712</v>
      </c>
      <c r="C166" s="4">
        <v>295</v>
      </c>
      <c r="D166" s="4">
        <v>8</v>
      </c>
      <c r="E166" s="3">
        <v>0</v>
      </c>
      <c r="F166" s="3">
        <v>1018</v>
      </c>
      <c r="G166" s="3">
        <v>1861</v>
      </c>
      <c r="H166" t="s">
        <v>164</v>
      </c>
      <c r="I166" s="11">
        <v>663</v>
      </c>
      <c r="J166" s="11">
        <v>170</v>
      </c>
      <c r="K166" s="11">
        <v>11</v>
      </c>
      <c r="L166" s="11">
        <v>2</v>
      </c>
      <c r="M166" s="11">
        <v>846</v>
      </c>
      <c r="N166" s="11">
        <v>1638</v>
      </c>
      <c r="O166" t="s">
        <v>164</v>
      </c>
      <c r="P166" s="8">
        <f t="shared" si="23"/>
        <v>0.6994106090373281</v>
      </c>
      <c r="Q166" s="8">
        <f t="shared" si="24"/>
        <v>0.28978388998035365</v>
      </c>
      <c r="R166" s="8">
        <f t="shared" si="25"/>
        <v>1.0805500982318271E-2</v>
      </c>
      <c r="S166" s="9">
        <f t="shared" si="26"/>
        <v>0.78368794326241131</v>
      </c>
      <c r="T166" s="9">
        <f t="shared" si="27"/>
        <v>0.20094562647754138</v>
      </c>
      <c r="U166" s="9">
        <f t="shared" si="28"/>
        <v>1.5366430260047281E-2</v>
      </c>
      <c r="V166" s="12">
        <f t="shared" si="29"/>
        <v>8.8867721865310223E-2</v>
      </c>
      <c r="W166" s="7">
        <f t="shared" si="30"/>
        <v>8.4277334225083211E-2</v>
      </c>
      <c r="X166" s="7">
        <f t="shared" si="31"/>
        <v>-8.8838263502812265E-2</v>
      </c>
      <c r="Y166" s="7">
        <f t="shared" si="32"/>
        <v>4.56092927772901E-3</v>
      </c>
    </row>
    <row r="167" spans="1:25">
      <c r="A167" t="s">
        <v>165</v>
      </c>
      <c r="B167" s="3">
        <v>36155</v>
      </c>
      <c r="C167" s="3">
        <v>9691</v>
      </c>
      <c r="D167" s="4">
        <v>308</v>
      </c>
      <c r="E167" s="3">
        <v>0</v>
      </c>
      <c r="F167" s="3">
        <v>46216</v>
      </c>
      <c r="G167" s="3">
        <v>74440</v>
      </c>
      <c r="H167" t="s">
        <v>165</v>
      </c>
      <c r="I167" s="11">
        <v>35452</v>
      </c>
      <c r="J167" s="11">
        <v>8223</v>
      </c>
      <c r="K167" s="11">
        <v>518</v>
      </c>
      <c r="L167" s="11">
        <v>84</v>
      </c>
      <c r="M167" s="11">
        <v>44277</v>
      </c>
      <c r="N167" s="11">
        <v>73644</v>
      </c>
      <c r="O167" t="s">
        <v>165</v>
      </c>
      <c r="P167" s="8">
        <f t="shared" si="23"/>
        <v>0.78230482949627833</v>
      </c>
      <c r="Q167" s="8">
        <f t="shared" si="24"/>
        <v>0.20968928509607063</v>
      </c>
      <c r="R167" s="8">
        <f t="shared" si="25"/>
        <v>8.00588540765103E-3</v>
      </c>
      <c r="S167" s="9">
        <f t="shared" si="26"/>
        <v>0.80068658671545045</v>
      </c>
      <c r="T167" s="9">
        <f t="shared" si="27"/>
        <v>0.18571718951148453</v>
      </c>
      <c r="U167" s="9">
        <f t="shared" si="28"/>
        <v>1.3596223773065023E-2</v>
      </c>
      <c r="V167" s="12">
        <f t="shared" si="29"/>
        <v>2.3104535452191155E-2</v>
      </c>
      <c r="W167" s="7">
        <f t="shared" si="30"/>
        <v>1.8381757219172123E-2</v>
      </c>
      <c r="X167" s="7">
        <f t="shared" si="31"/>
        <v>-2.3972095584586101E-2</v>
      </c>
      <c r="Y167" s="7">
        <f t="shared" si="32"/>
        <v>5.5903383654139927E-3</v>
      </c>
    </row>
    <row r="168" spans="1:25">
      <c r="A168" t="s">
        <v>166</v>
      </c>
      <c r="B168" s="3">
        <v>5217</v>
      </c>
      <c r="C168" s="3">
        <v>3044</v>
      </c>
      <c r="D168" s="4">
        <v>70</v>
      </c>
      <c r="E168" s="3">
        <v>0</v>
      </c>
      <c r="F168" s="3">
        <v>8357</v>
      </c>
      <c r="G168" s="3">
        <v>14652</v>
      </c>
      <c r="H168" t="s">
        <v>166</v>
      </c>
      <c r="I168" s="11">
        <v>5478</v>
      </c>
      <c r="J168" s="11">
        <v>2632</v>
      </c>
      <c r="K168" s="11">
        <v>80</v>
      </c>
      <c r="L168" s="11">
        <v>30</v>
      </c>
      <c r="M168" s="11">
        <v>8222</v>
      </c>
      <c r="N168" s="11">
        <v>14517</v>
      </c>
      <c r="O168" t="s">
        <v>166</v>
      </c>
      <c r="P168" s="8">
        <f t="shared" si="23"/>
        <v>0.62426708148857246</v>
      </c>
      <c r="Q168" s="8">
        <f t="shared" si="24"/>
        <v>0.36424554265884884</v>
      </c>
      <c r="R168" s="8">
        <f t="shared" si="25"/>
        <v>1.1487375852578677E-2</v>
      </c>
      <c r="S168" s="9">
        <f t="shared" si="26"/>
        <v>0.66626125030406225</v>
      </c>
      <c r="T168" s="9">
        <f t="shared" si="27"/>
        <v>0.32011675991243005</v>
      </c>
      <c r="U168" s="9">
        <f t="shared" si="28"/>
        <v>1.3621989783507663E-2</v>
      </c>
      <c r="V168" s="12">
        <f t="shared" si="29"/>
        <v>4.3940784554943102E-2</v>
      </c>
      <c r="W168" s="7">
        <f t="shared" si="30"/>
        <v>4.1994168815489785E-2</v>
      </c>
      <c r="X168" s="7">
        <f t="shared" si="31"/>
        <v>-4.4128782746418793E-2</v>
      </c>
      <c r="Y168" s="7">
        <f t="shared" si="32"/>
        <v>2.1346139309289854E-3</v>
      </c>
    </row>
    <row r="169" spans="1:25">
      <c r="A169" t="s">
        <v>167</v>
      </c>
      <c r="B169" s="3">
        <v>1753</v>
      </c>
      <c r="C169" s="4">
        <v>398</v>
      </c>
      <c r="D169" s="4">
        <v>21</v>
      </c>
      <c r="E169" s="3">
        <v>0</v>
      </c>
      <c r="F169" s="3">
        <v>2177</v>
      </c>
      <c r="G169" s="3">
        <v>3407</v>
      </c>
      <c r="H169" t="s">
        <v>167</v>
      </c>
      <c r="I169" s="11">
        <v>1882</v>
      </c>
      <c r="J169" s="11">
        <v>279</v>
      </c>
      <c r="K169" s="11">
        <v>33</v>
      </c>
      <c r="L169" s="11">
        <v>3</v>
      </c>
      <c r="M169" s="11">
        <v>2201</v>
      </c>
      <c r="N169" s="11">
        <v>3434</v>
      </c>
      <c r="O169" t="s">
        <v>167</v>
      </c>
      <c r="P169" s="8">
        <f t="shared" si="23"/>
        <v>0.80523656407900779</v>
      </c>
      <c r="Q169" s="8">
        <f t="shared" si="24"/>
        <v>0.18282039503904457</v>
      </c>
      <c r="R169" s="8">
        <f t="shared" si="25"/>
        <v>1.1943040881947635E-2</v>
      </c>
      <c r="S169" s="9">
        <f t="shared" si="26"/>
        <v>0.85506587914584276</v>
      </c>
      <c r="T169" s="9">
        <f t="shared" si="27"/>
        <v>0.12676056338028169</v>
      </c>
      <c r="U169" s="9">
        <f t="shared" si="28"/>
        <v>1.8173557473875512E-2</v>
      </c>
      <c r="V169" s="12">
        <f t="shared" si="29"/>
        <v>5.5923323546982928E-2</v>
      </c>
      <c r="W169" s="7">
        <f t="shared" si="30"/>
        <v>4.9829315066834967E-2</v>
      </c>
      <c r="X169" s="7">
        <f t="shared" si="31"/>
        <v>-5.6059831658762882E-2</v>
      </c>
      <c r="Y169" s="7">
        <f t="shared" si="32"/>
        <v>6.2305165919278767E-3</v>
      </c>
    </row>
    <row r="170" spans="1:25">
      <c r="A170" t="s">
        <v>168</v>
      </c>
      <c r="B170" s="3">
        <v>1815</v>
      </c>
      <c r="C170" s="4">
        <v>586</v>
      </c>
      <c r="D170" s="4">
        <v>23</v>
      </c>
      <c r="E170" s="3">
        <v>0</v>
      </c>
      <c r="F170" s="3">
        <v>2431</v>
      </c>
      <c r="G170" s="3">
        <v>4786</v>
      </c>
      <c r="H170" t="s">
        <v>168</v>
      </c>
      <c r="I170" s="11">
        <v>1754</v>
      </c>
      <c r="J170" s="11">
        <v>536</v>
      </c>
      <c r="K170" s="11">
        <v>18</v>
      </c>
      <c r="L170" s="11">
        <v>4</v>
      </c>
      <c r="M170" s="11">
        <v>2312</v>
      </c>
      <c r="N170" s="11">
        <v>4583</v>
      </c>
      <c r="O170" t="s">
        <v>168</v>
      </c>
      <c r="P170" s="8">
        <f t="shared" si="23"/>
        <v>0.74660633484162897</v>
      </c>
      <c r="Q170" s="8">
        <f t="shared" si="24"/>
        <v>0.24105306458247636</v>
      </c>
      <c r="R170" s="8">
        <f t="shared" si="25"/>
        <v>1.2340600575894693E-2</v>
      </c>
      <c r="S170" s="9">
        <f t="shared" si="26"/>
        <v>0.75865051903114189</v>
      </c>
      <c r="T170" s="9">
        <f t="shared" si="27"/>
        <v>0.23183391003460208</v>
      </c>
      <c r="U170" s="9">
        <f t="shared" si="28"/>
        <v>9.5155709342560554E-3</v>
      </c>
      <c r="V170" s="12">
        <f t="shared" si="29"/>
        <v>1.0003837556767703E-2</v>
      </c>
      <c r="W170" s="7">
        <f t="shared" si="30"/>
        <v>1.2044184189512919E-2</v>
      </c>
      <c r="X170" s="7">
        <f t="shared" si="31"/>
        <v>-9.2191545478742809E-3</v>
      </c>
      <c r="Y170" s="7">
        <f t="shared" si="32"/>
        <v>-2.8250296416386378E-3</v>
      </c>
    </row>
    <row r="171" spans="1:25">
      <c r="A171" t="s">
        <v>169</v>
      </c>
      <c r="B171" s="3">
        <v>6245</v>
      </c>
      <c r="C171" s="3">
        <v>1597</v>
      </c>
      <c r="D171" s="4">
        <v>94</v>
      </c>
      <c r="E171" s="3">
        <v>0</v>
      </c>
      <c r="F171" s="3">
        <v>7950</v>
      </c>
      <c r="G171" s="3">
        <v>13132</v>
      </c>
      <c r="H171" t="s">
        <v>169</v>
      </c>
      <c r="I171" s="11">
        <v>6539</v>
      </c>
      <c r="J171" s="11">
        <v>1116</v>
      </c>
      <c r="K171" s="11">
        <v>79</v>
      </c>
      <c r="L171" s="11">
        <v>3</v>
      </c>
      <c r="M171" s="11">
        <v>7741</v>
      </c>
      <c r="N171" s="11">
        <v>12876</v>
      </c>
      <c r="O171" t="s">
        <v>169</v>
      </c>
      <c r="P171" s="8">
        <f t="shared" si="23"/>
        <v>0.7855345911949686</v>
      </c>
      <c r="Q171" s="8">
        <f t="shared" si="24"/>
        <v>0.20088050314465408</v>
      </c>
      <c r="R171" s="8">
        <f t="shared" si="25"/>
        <v>1.3584905660377358E-2</v>
      </c>
      <c r="S171" s="9">
        <f t="shared" si="26"/>
        <v>0.84472290401756878</v>
      </c>
      <c r="T171" s="9">
        <f t="shared" si="27"/>
        <v>0.14416742022994444</v>
      </c>
      <c r="U171" s="9">
        <f t="shared" si="28"/>
        <v>1.1109675752486758E-2</v>
      </c>
      <c r="V171" s="12">
        <f t="shared" si="29"/>
        <v>5.7859961542888749E-2</v>
      </c>
      <c r="W171" s="7">
        <f t="shared" si="30"/>
        <v>5.9188312822600175E-2</v>
      </c>
      <c r="X171" s="7">
        <f t="shared" si="31"/>
        <v>-5.6713082914709639E-2</v>
      </c>
      <c r="Y171" s="7">
        <f t="shared" si="32"/>
        <v>-2.4752299078906002E-3</v>
      </c>
    </row>
    <row r="172" spans="1:25">
      <c r="A172" t="s">
        <v>170</v>
      </c>
      <c r="B172" s="3">
        <v>119884</v>
      </c>
      <c r="C172" s="3">
        <v>36703</v>
      </c>
      <c r="D172" s="4">
        <v>953</v>
      </c>
      <c r="E172" s="3">
        <v>0</v>
      </c>
      <c r="F172" s="3">
        <v>157847</v>
      </c>
      <c r="G172" s="3">
        <v>243539</v>
      </c>
      <c r="H172" t="s">
        <v>170</v>
      </c>
      <c r="I172" s="11">
        <v>137822</v>
      </c>
      <c r="J172" s="11">
        <v>32852</v>
      </c>
      <c r="K172" s="11">
        <v>1715</v>
      </c>
      <c r="L172" s="11">
        <v>431</v>
      </c>
      <c r="M172" s="11">
        <v>172894</v>
      </c>
      <c r="N172" s="11">
        <v>264980</v>
      </c>
      <c r="O172" t="s">
        <v>170</v>
      </c>
      <c r="P172" s="8">
        <f t="shared" si="23"/>
        <v>0.75949495397441824</v>
      </c>
      <c r="Q172" s="8">
        <f t="shared" si="24"/>
        <v>0.2325226326759457</v>
      </c>
      <c r="R172" s="8">
        <f t="shared" si="25"/>
        <v>7.9824133496360396E-3</v>
      </c>
      <c r="S172" s="9">
        <f t="shared" si="26"/>
        <v>0.79714738510301109</v>
      </c>
      <c r="T172" s="9">
        <f t="shared" si="27"/>
        <v>0.19001237752611427</v>
      </c>
      <c r="U172" s="9">
        <f t="shared" si="28"/>
        <v>1.2840237370874639E-2</v>
      </c>
      <c r="V172" s="12">
        <f t="shared" si="29"/>
        <v>4.1909743047937154E-2</v>
      </c>
      <c r="W172" s="7">
        <f t="shared" si="30"/>
        <v>3.7652431128592845E-2</v>
      </c>
      <c r="X172" s="7">
        <f t="shared" si="31"/>
        <v>-4.2510255149831422E-2</v>
      </c>
      <c r="Y172" s="7">
        <f t="shared" si="32"/>
        <v>4.8578240212385996E-3</v>
      </c>
    </row>
    <row r="173" spans="1:25">
      <c r="A173" t="s">
        <v>171</v>
      </c>
      <c r="B173" s="3">
        <v>4282</v>
      </c>
      <c r="C173" s="3">
        <v>1123</v>
      </c>
      <c r="D173" s="4">
        <v>31</v>
      </c>
      <c r="E173" s="3">
        <v>0</v>
      </c>
      <c r="F173" s="3">
        <v>5437</v>
      </c>
      <c r="G173" s="3">
        <v>9887</v>
      </c>
      <c r="H173" t="s">
        <v>171</v>
      </c>
      <c r="I173" s="11">
        <v>3967</v>
      </c>
      <c r="J173" s="11">
        <v>963</v>
      </c>
      <c r="K173" s="11">
        <v>45</v>
      </c>
      <c r="L173" s="11">
        <v>8</v>
      </c>
      <c r="M173" s="11">
        <v>4983</v>
      </c>
      <c r="N173" s="11">
        <v>9424</v>
      </c>
      <c r="O173" t="s">
        <v>171</v>
      </c>
      <c r="P173" s="8">
        <f t="shared" si="23"/>
        <v>0.78756667279749859</v>
      </c>
      <c r="Q173" s="8">
        <f t="shared" si="24"/>
        <v>0.20654772852676109</v>
      </c>
      <c r="R173" s="8">
        <f t="shared" si="25"/>
        <v>5.8855986757402976E-3</v>
      </c>
      <c r="S173" s="9">
        <f t="shared" si="26"/>
        <v>0.79610676299418026</v>
      </c>
      <c r="T173" s="9">
        <f t="shared" si="27"/>
        <v>0.19325707405177603</v>
      </c>
      <c r="U173" s="9">
        <f t="shared" si="28"/>
        <v>1.063616295404375E-2</v>
      </c>
      <c r="V173" s="12">
        <f t="shared" si="29"/>
        <v>1.2435897195332224E-2</v>
      </c>
      <c r="W173" s="7">
        <f t="shared" si="30"/>
        <v>8.5400901966816711E-3</v>
      </c>
      <c r="X173" s="7">
        <f t="shared" si="31"/>
        <v>-1.3290654474985064E-2</v>
      </c>
      <c r="Y173" s="7">
        <f t="shared" si="32"/>
        <v>4.750564278303452E-3</v>
      </c>
    </row>
    <row r="174" spans="1:25">
      <c r="A174" t="s">
        <v>172</v>
      </c>
      <c r="B174" s="3">
        <v>3158</v>
      </c>
      <c r="C174" s="3">
        <v>2055</v>
      </c>
      <c r="D174" s="4">
        <v>30</v>
      </c>
      <c r="E174" s="3">
        <v>0</v>
      </c>
      <c r="F174" s="3">
        <v>5248</v>
      </c>
      <c r="G174" s="3">
        <v>9283</v>
      </c>
      <c r="H174" t="s">
        <v>172</v>
      </c>
      <c r="I174" s="11">
        <v>3226</v>
      </c>
      <c r="J174" s="11">
        <v>1856</v>
      </c>
      <c r="K174" s="11">
        <v>41</v>
      </c>
      <c r="L174" s="11">
        <v>6</v>
      </c>
      <c r="M174" s="11">
        <v>5131</v>
      </c>
      <c r="N174" s="11">
        <v>8411</v>
      </c>
      <c r="O174" t="s">
        <v>172</v>
      </c>
      <c r="P174" s="8">
        <f t="shared" si="23"/>
        <v>0.60175304878048785</v>
      </c>
      <c r="Q174" s="8">
        <f t="shared" si="24"/>
        <v>0.39157774390243905</v>
      </c>
      <c r="R174" s="8">
        <f t="shared" si="25"/>
        <v>6.6692073170731706E-3</v>
      </c>
      <c r="S174" s="9">
        <f t="shared" si="26"/>
        <v>0.62872734359773919</v>
      </c>
      <c r="T174" s="9">
        <f t="shared" si="27"/>
        <v>0.36172286104073281</v>
      </c>
      <c r="U174" s="9">
        <f t="shared" si="28"/>
        <v>9.5497953615279671E-3</v>
      </c>
      <c r="V174" s="12">
        <f t="shared" si="29"/>
        <v>2.8996243686790102E-2</v>
      </c>
      <c r="W174" s="7">
        <f t="shared" si="30"/>
        <v>2.6974294817251332E-2</v>
      </c>
      <c r="X174" s="7">
        <f t="shared" si="31"/>
        <v>-2.9854882861706233E-2</v>
      </c>
      <c r="Y174" s="7">
        <f t="shared" si="32"/>
        <v>2.8805880444547965E-3</v>
      </c>
    </row>
    <row r="175" spans="1:25">
      <c r="A175" t="s">
        <v>173</v>
      </c>
      <c r="B175" s="4">
        <v>522</v>
      </c>
      <c r="C175" s="4">
        <v>67</v>
      </c>
      <c r="D175" s="4">
        <v>5</v>
      </c>
      <c r="E175" s="3">
        <v>0</v>
      </c>
      <c r="F175" s="4">
        <v>594</v>
      </c>
      <c r="G175" s="4">
        <v>904</v>
      </c>
      <c r="H175" t="s">
        <v>173</v>
      </c>
      <c r="I175" s="11">
        <v>538</v>
      </c>
      <c r="J175" s="11">
        <v>55</v>
      </c>
      <c r="K175" s="11">
        <v>5</v>
      </c>
      <c r="L175" s="11">
        <v>1</v>
      </c>
      <c r="M175" s="11">
        <v>600</v>
      </c>
      <c r="N175" s="11">
        <v>821</v>
      </c>
      <c r="O175" t="s">
        <v>173</v>
      </c>
      <c r="P175" s="8">
        <f t="shared" si="23"/>
        <v>0.87878787878787878</v>
      </c>
      <c r="Q175" s="8">
        <f t="shared" si="24"/>
        <v>0.11279461279461279</v>
      </c>
      <c r="R175" s="8">
        <f t="shared" si="25"/>
        <v>8.4175084175084174E-3</v>
      </c>
      <c r="S175" s="9">
        <f t="shared" si="26"/>
        <v>0.89666666666666661</v>
      </c>
      <c r="T175" s="9">
        <f t="shared" si="27"/>
        <v>9.166666666666666E-2</v>
      </c>
      <c r="U175" s="9">
        <f t="shared" si="28"/>
        <v>1.1666666666666667E-2</v>
      </c>
      <c r="V175" s="12">
        <f t="shared" si="29"/>
        <v>2.1003386996567119E-2</v>
      </c>
      <c r="W175" s="7">
        <f t="shared" si="30"/>
        <v>1.7878787878787827E-2</v>
      </c>
      <c r="X175" s="7">
        <f t="shared" si="31"/>
        <v>-2.1127946127946134E-2</v>
      </c>
      <c r="Y175" s="7">
        <f t="shared" si="32"/>
        <v>3.2491582491582498E-3</v>
      </c>
    </row>
    <row r="176" spans="1:25">
      <c r="A176" t="s">
        <v>174</v>
      </c>
      <c r="B176" s="3">
        <v>14828</v>
      </c>
      <c r="C176" s="3">
        <v>8393</v>
      </c>
      <c r="D176" s="4">
        <v>124</v>
      </c>
      <c r="E176" s="3">
        <v>0</v>
      </c>
      <c r="F176" s="3">
        <v>23391</v>
      </c>
      <c r="G176" s="3">
        <v>33644</v>
      </c>
      <c r="H176" t="s">
        <v>174</v>
      </c>
      <c r="I176" s="11">
        <v>13910</v>
      </c>
      <c r="J176" s="11">
        <v>6441</v>
      </c>
      <c r="K176" s="11">
        <v>200</v>
      </c>
      <c r="L176" s="11">
        <v>50</v>
      </c>
      <c r="M176" s="11">
        <v>20613</v>
      </c>
      <c r="N176" s="11">
        <v>31129</v>
      </c>
      <c r="O176" t="s">
        <v>174</v>
      </c>
      <c r="P176" s="8">
        <f t="shared" si="23"/>
        <v>0.63391902868624683</v>
      </c>
      <c r="Q176" s="8">
        <f t="shared" si="24"/>
        <v>0.3588132187593519</v>
      </c>
      <c r="R176" s="8">
        <f t="shared" si="25"/>
        <v>7.2677525544012651E-3</v>
      </c>
      <c r="S176" s="9">
        <f t="shared" si="26"/>
        <v>0.67481686314461753</v>
      </c>
      <c r="T176" s="9">
        <f t="shared" si="27"/>
        <v>0.31247271139572114</v>
      </c>
      <c r="U176" s="9">
        <f t="shared" si="28"/>
        <v>1.2710425459661379E-2</v>
      </c>
      <c r="V176" s="12">
        <f t="shared" si="29"/>
        <v>4.4944571887020834E-2</v>
      </c>
      <c r="W176" s="7">
        <f t="shared" si="30"/>
        <v>4.0897834458370697E-2</v>
      </c>
      <c r="X176" s="7">
        <f t="shared" si="31"/>
        <v>-4.6340507363630767E-2</v>
      </c>
      <c r="Y176" s="7">
        <f t="shared" si="32"/>
        <v>5.4426729052601142E-3</v>
      </c>
    </row>
    <row r="177" spans="1:25">
      <c r="A177" t="s">
        <v>175</v>
      </c>
      <c r="B177" s="3">
        <v>10810</v>
      </c>
      <c r="C177" s="3">
        <v>5400</v>
      </c>
      <c r="D177" s="4">
        <v>105</v>
      </c>
      <c r="E177" s="3">
        <v>0</v>
      </c>
      <c r="F177" s="3">
        <v>16321</v>
      </c>
      <c r="G177" s="3">
        <v>28485</v>
      </c>
      <c r="H177" t="s">
        <v>175</v>
      </c>
      <c r="I177" s="11">
        <v>10838</v>
      </c>
      <c r="J177" s="11">
        <v>4348</v>
      </c>
      <c r="K177" s="11">
        <v>104</v>
      </c>
      <c r="L177" s="11">
        <v>26</v>
      </c>
      <c r="M177" s="11">
        <v>15317</v>
      </c>
      <c r="N177" s="11">
        <v>27362</v>
      </c>
      <c r="O177" t="s">
        <v>175</v>
      </c>
      <c r="P177" s="8">
        <f t="shared" si="23"/>
        <v>0.66233686661356539</v>
      </c>
      <c r="Q177" s="8">
        <f t="shared" si="24"/>
        <v>0.33086207952944058</v>
      </c>
      <c r="R177" s="8">
        <f t="shared" si="25"/>
        <v>6.8010538569940569E-3</v>
      </c>
      <c r="S177" s="9">
        <f t="shared" si="26"/>
        <v>0.70757981327936281</v>
      </c>
      <c r="T177" s="9">
        <f t="shared" si="27"/>
        <v>0.28386759809362144</v>
      </c>
      <c r="U177" s="9">
        <f t="shared" si="28"/>
        <v>8.5525886270157343E-3</v>
      </c>
      <c r="V177" s="12">
        <f t="shared" si="29"/>
        <v>4.6811354950211159E-2</v>
      </c>
      <c r="W177" s="7">
        <f t="shared" si="30"/>
        <v>4.5242946665797423E-2</v>
      </c>
      <c r="X177" s="7">
        <f t="shared" si="31"/>
        <v>-4.6994481435819135E-2</v>
      </c>
      <c r="Y177" s="7">
        <f t="shared" si="32"/>
        <v>1.7515347700216774E-3</v>
      </c>
    </row>
    <row r="178" spans="1:25">
      <c r="A178" t="s">
        <v>176</v>
      </c>
      <c r="B178" s="3">
        <v>3446</v>
      </c>
      <c r="C178" s="3">
        <v>1751</v>
      </c>
      <c r="D178" s="4">
        <v>60</v>
      </c>
      <c r="E178" s="3">
        <v>0</v>
      </c>
      <c r="F178" s="3">
        <v>5260</v>
      </c>
      <c r="G178" s="3">
        <v>9236</v>
      </c>
      <c r="H178" t="s">
        <v>176</v>
      </c>
      <c r="I178" s="11">
        <v>4399</v>
      </c>
      <c r="J178" s="11">
        <v>1721</v>
      </c>
      <c r="K178" s="11">
        <v>50</v>
      </c>
      <c r="L178" s="11">
        <v>18</v>
      </c>
      <c r="M178" s="11">
        <v>6210</v>
      </c>
      <c r="N178" s="11">
        <v>9035</v>
      </c>
      <c r="O178" t="s">
        <v>176</v>
      </c>
      <c r="P178" s="8">
        <f t="shared" si="23"/>
        <v>0.65513307984790869</v>
      </c>
      <c r="Q178" s="8">
        <f t="shared" si="24"/>
        <v>0.33288973384030418</v>
      </c>
      <c r="R178" s="8">
        <f t="shared" si="25"/>
        <v>1.1977186311787073E-2</v>
      </c>
      <c r="S178" s="9">
        <f t="shared" si="26"/>
        <v>0.70837359098228658</v>
      </c>
      <c r="T178" s="9">
        <f t="shared" si="27"/>
        <v>0.27713365539452495</v>
      </c>
      <c r="U178" s="9">
        <f t="shared" si="28"/>
        <v>1.4492753623188406E-2</v>
      </c>
      <c r="V178" s="12">
        <f t="shared" si="29"/>
        <v>5.5715998797697508E-2</v>
      </c>
      <c r="W178" s="7">
        <f t="shared" si="30"/>
        <v>5.3240511134377888E-2</v>
      </c>
      <c r="X178" s="7">
        <f t="shared" si="31"/>
        <v>-5.5756078445779234E-2</v>
      </c>
      <c r="Y178" s="7">
        <f t="shared" si="32"/>
        <v>2.5155673114013333E-3</v>
      </c>
    </row>
    <row r="179" spans="1:25">
      <c r="A179" t="s">
        <v>177</v>
      </c>
      <c r="B179" s="3">
        <v>3485</v>
      </c>
      <c r="C179" s="3">
        <v>1521</v>
      </c>
      <c r="D179" s="4">
        <v>54</v>
      </c>
      <c r="E179" s="3">
        <v>0</v>
      </c>
      <c r="F179" s="3">
        <v>5063</v>
      </c>
      <c r="G179" s="3">
        <v>9162</v>
      </c>
      <c r="H179" t="s">
        <v>177</v>
      </c>
      <c r="I179" s="11">
        <v>3277</v>
      </c>
      <c r="J179" s="11">
        <v>1216</v>
      </c>
      <c r="K179" s="11">
        <v>63</v>
      </c>
      <c r="L179" s="11">
        <v>11</v>
      </c>
      <c r="M179" s="11">
        <v>4570</v>
      </c>
      <c r="N179" s="11">
        <v>8488</v>
      </c>
      <c r="O179" t="s">
        <v>177</v>
      </c>
      <c r="P179" s="8">
        <f t="shared" si="23"/>
        <v>0.68832707880703137</v>
      </c>
      <c r="Q179" s="8">
        <f t="shared" si="24"/>
        <v>0.30041477384949633</v>
      </c>
      <c r="R179" s="8">
        <f t="shared" si="25"/>
        <v>1.125814734347225E-2</v>
      </c>
      <c r="S179" s="9">
        <f t="shared" si="26"/>
        <v>0.71706783369803062</v>
      </c>
      <c r="T179" s="9">
        <f t="shared" si="27"/>
        <v>0.26608315098468271</v>
      </c>
      <c r="U179" s="9">
        <f t="shared" si="28"/>
        <v>1.6849015317286654E-2</v>
      </c>
      <c r="V179" s="12">
        <f t="shared" si="29"/>
        <v>3.3192174731964119E-2</v>
      </c>
      <c r="W179" s="7">
        <f t="shared" si="30"/>
        <v>2.8740754890999254E-2</v>
      </c>
      <c r="X179" s="7">
        <f t="shared" si="31"/>
        <v>-3.4331622864813616E-2</v>
      </c>
      <c r="Y179" s="7">
        <f t="shared" si="32"/>
        <v>5.5908679738144035E-3</v>
      </c>
    </row>
    <row r="180" spans="1:25">
      <c r="A180" t="s">
        <v>178</v>
      </c>
      <c r="B180" s="3">
        <v>52391</v>
      </c>
      <c r="C180" s="3">
        <v>47912</v>
      </c>
      <c r="D180" s="4">
        <v>792</v>
      </c>
      <c r="E180" s="3">
        <v>0</v>
      </c>
      <c r="F180" s="3">
        <v>101230</v>
      </c>
      <c r="G180" s="3">
        <v>198850</v>
      </c>
      <c r="H180" t="s">
        <v>178</v>
      </c>
      <c r="I180" s="11">
        <v>48779</v>
      </c>
      <c r="J180" s="11">
        <v>45666</v>
      </c>
      <c r="K180" s="11">
        <v>1006</v>
      </c>
      <c r="L180" s="11">
        <v>330</v>
      </c>
      <c r="M180" s="11">
        <v>95806</v>
      </c>
      <c r="N180" s="11">
        <v>191960</v>
      </c>
      <c r="O180" t="s">
        <v>178</v>
      </c>
      <c r="P180" s="8">
        <f t="shared" si="23"/>
        <v>0.51754420626296549</v>
      </c>
      <c r="Q180" s="8">
        <f t="shared" si="24"/>
        <v>0.47329842931937172</v>
      </c>
      <c r="R180" s="8">
        <f t="shared" si="25"/>
        <v>9.1573644176627476E-3</v>
      </c>
      <c r="S180" s="9">
        <f t="shared" si="26"/>
        <v>0.50914347744400146</v>
      </c>
      <c r="T180" s="9">
        <f t="shared" si="27"/>
        <v>0.47665073168695071</v>
      </c>
      <c r="U180" s="9">
        <f t="shared" si="28"/>
        <v>1.4205790869047868E-2</v>
      </c>
      <c r="V180" s="12">
        <f t="shared" si="29"/>
        <v>-5.8468568439227209E-3</v>
      </c>
      <c r="W180" s="7">
        <f t="shared" si="30"/>
        <v>-8.4007288189640317E-3</v>
      </c>
      <c r="X180" s="7">
        <f t="shared" si="31"/>
        <v>3.3523023675789965E-3</v>
      </c>
      <c r="Y180" s="7">
        <f t="shared" si="32"/>
        <v>5.0484264513851202E-3</v>
      </c>
    </row>
    <row r="181" spans="1:25">
      <c r="A181" t="s">
        <v>179</v>
      </c>
      <c r="B181" s="3">
        <v>2851</v>
      </c>
      <c r="C181" s="4">
        <v>243</v>
      </c>
      <c r="D181" s="4">
        <v>6</v>
      </c>
      <c r="E181" s="3">
        <v>0</v>
      </c>
      <c r="F181" s="3">
        <v>3109</v>
      </c>
      <c r="G181" s="3">
        <v>5093</v>
      </c>
      <c r="H181" t="s">
        <v>179</v>
      </c>
      <c r="I181" s="11">
        <v>2718</v>
      </c>
      <c r="J181" s="11">
        <v>253</v>
      </c>
      <c r="K181" s="11">
        <v>15</v>
      </c>
      <c r="L181" s="11">
        <v>4</v>
      </c>
      <c r="M181" s="11">
        <v>2992</v>
      </c>
      <c r="N181" s="11">
        <v>5127</v>
      </c>
      <c r="O181" t="s">
        <v>179</v>
      </c>
      <c r="P181" s="8">
        <f t="shared" si="23"/>
        <v>0.91701511740109365</v>
      </c>
      <c r="Q181" s="8">
        <f t="shared" si="24"/>
        <v>7.8160180122225795E-2</v>
      </c>
      <c r="R181" s="8">
        <f t="shared" si="25"/>
        <v>4.8247024766806049E-3</v>
      </c>
      <c r="S181" s="9">
        <f t="shared" si="26"/>
        <v>0.90842245989304815</v>
      </c>
      <c r="T181" s="9">
        <f t="shared" si="27"/>
        <v>8.455882352941177E-2</v>
      </c>
      <c r="U181" s="9">
        <f t="shared" si="28"/>
        <v>7.0187165775401072E-3</v>
      </c>
      <c r="V181" s="12">
        <f t="shared" si="29"/>
        <v>-6.6174050077271174E-3</v>
      </c>
      <c r="W181" s="7">
        <f t="shared" si="30"/>
        <v>-8.5926575080454981E-3</v>
      </c>
      <c r="X181" s="7">
        <f t="shared" si="31"/>
        <v>6.3986434071859749E-3</v>
      </c>
      <c r="Y181" s="7">
        <f t="shared" si="32"/>
        <v>2.1940141008595024E-3</v>
      </c>
    </row>
    <row r="182" spans="1:25">
      <c r="A182" t="s">
        <v>180</v>
      </c>
      <c r="B182" s="4">
        <v>813</v>
      </c>
      <c r="C182" s="4">
        <v>102</v>
      </c>
      <c r="D182" s="4">
        <v>4</v>
      </c>
      <c r="E182" s="3">
        <v>0</v>
      </c>
      <c r="F182" s="4">
        <v>920</v>
      </c>
      <c r="G182" s="3">
        <v>1465</v>
      </c>
      <c r="H182" t="s">
        <v>180</v>
      </c>
      <c r="I182" s="11">
        <v>786</v>
      </c>
      <c r="J182" s="11">
        <v>71</v>
      </c>
      <c r="K182" s="11">
        <v>8</v>
      </c>
      <c r="L182" s="11">
        <v>0</v>
      </c>
      <c r="M182" s="11">
        <v>865</v>
      </c>
      <c r="N182" s="11">
        <v>1378</v>
      </c>
      <c r="O182" t="s">
        <v>180</v>
      </c>
      <c r="P182" s="8">
        <f t="shared" si="23"/>
        <v>0.88369565217391299</v>
      </c>
      <c r="Q182" s="8">
        <f t="shared" si="24"/>
        <v>0.1108695652173913</v>
      </c>
      <c r="R182" s="8">
        <f t="shared" si="25"/>
        <v>5.434782608695652E-3</v>
      </c>
      <c r="S182" s="9">
        <f t="shared" si="26"/>
        <v>0.90867052023121386</v>
      </c>
      <c r="T182" s="9">
        <f t="shared" si="27"/>
        <v>8.208092485549133E-2</v>
      </c>
      <c r="U182" s="9">
        <f t="shared" si="28"/>
        <v>9.2485549132947983E-3</v>
      </c>
      <c r="V182" s="12">
        <f t="shared" si="29"/>
        <v>2.8628268645867205E-2</v>
      </c>
      <c r="W182" s="7">
        <f t="shared" si="30"/>
        <v>2.497486805730087E-2</v>
      </c>
      <c r="X182" s="7">
        <f t="shared" si="31"/>
        <v>-2.8788640361899973E-2</v>
      </c>
      <c r="Y182" s="7">
        <f t="shared" si="32"/>
        <v>3.8137723045991462E-3</v>
      </c>
    </row>
    <row r="183" spans="1:25">
      <c r="A183" t="s">
        <v>181</v>
      </c>
      <c r="B183" s="3">
        <v>21509</v>
      </c>
      <c r="C183" s="3">
        <v>7646</v>
      </c>
      <c r="D183" s="4">
        <v>227</v>
      </c>
      <c r="E183" s="3">
        <v>0</v>
      </c>
      <c r="F183" s="3">
        <v>29406</v>
      </c>
      <c r="G183" s="3">
        <v>52145</v>
      </c>
      <c r="H183" t="s">
        <v>181</v>
      </c>
      <c r="I183" s="11">
        <v>23361</v>
      </c>
      <c r="J183" s="11">
        <v>6797</v>
      </c>
      <c r="K183" s="11">
        <v>280</v>
      </c>
      <c r="L183" s="11">
        <v>64</v>
      </c>
      <c r="M183" s="11">
        <v>30510</v>
      </c>
      <c r="N183" s="11">
        <v>50323</v>
      </c>
      <c r="O183" t="s">
        <v>181</v>
      </c>
      <c r="P183" s="8">
        <f t="shared" si="23"/>
        <v>0.73144936407535877</v>
      </c>
      <c r="Q183" s="8">
        <f t="shared" si="24"/>
        <v>0.26001496293273479</v>
      </c>
      <c r="R183" s="8">
        <f t="shared" si="25"/>
        <v>8.535672991906414E-3</v>
      </c>
      <c r="S183" s="9">
        <f t="shared" si="26"/>
        <v>0.76568338249754175</v>
      </c>
      <c r="T183" s="9">
        <f t="shared" si="27"/>
        <v>0.22277941658472633</v>
      </c>
      <c r="U183" s="9">
        <f t="shared" si="28"/>
        <v>1.1537200917731891E-2</v>
      </c>
      <c r="V183" s="12">
        <f t="shared" si="29"/>
        <v>3.6873805731021725E-2</v>
      </c>
      <c r="W183" s="7">
        <f t="shared" si="30"/>
        <v>3.4234018422182988E-2</v>
      </c>
      <c r="X183" s="7">
        <f t="shared" si="31"/>
        <v>-3.7235546348008464E-2</v>
      </c>
      <c r="Y183" s="7">
        <f t="shared" si="32"/>
        <v>3.0015279258254774E-3</v>
      </c>
    </row>
    <row r="184" spans="1:25">
      <c r="A184" t="s">
        <v>182</v>
      </c>
      <c r="B184" s="3">
        <v>7264</v>
      </c>
      <c r="C184" s="3">
        <v>2499</v>
      </c>
      <c r="D184" s="4">
        <v>78</v>
      </c>
      <c r="E184" s="3">
        <v>0</v>
      </c>
      <c r="F184" s="3">
        <v>9890</v>
      </c>
      <c r="G184" s="3">
        <v>17386</v>
      </c>
      <c r="H184" t="s">
        <v>182</v>
      </c>
      <c r="I184" s="11">
        <v>7392</v>
      </c>
      <c r="J184" s="11">
        <v>1810</v>
      </c>
      <c r="K184" s="11">
        <v>106</v>
      </c>
      <c r="L184" s="11">
        <v>27</v>
      </c>
      <c r="M184" s="11">
        <v>9335</v>
      </c>
      <c r="N184" s="11">
        <v>17255</v>
      </c>
      <c r="O184" t="s">
        <v>182</v>
      </c>
      <c r="P184" s="8">
        <f t="shared" si="23"/>
        <v>0.73447927199191099</v>
      </c>
      <c r="Q184" s="8">
        <f t="shared" si="24"/>
        <v>0.25267947421638021</v>
      </c>
      <c r="R184" s="8">
        <f t="shared" si="25"/>
        <v>1.2841253791708796E-2</v>
      </c>
      <c r="S184" s="9">
        <f t="shared" si="26"/>
        <v>0.79185859667916447</v>
      </c>
      <c r="T184" s="9">
        <f t="shared" si="27"/>
        <v>0.19389394750937333</v>
      </c>
      <c r="U184" s="9">
        <f t="shared" si="28"/>
        <v>1.4247455811462239E-2</v>
      </c>
      <c r="V184" s="12">
        <f t="shared" si="29"/>
        <v>5.9270033415062429E-2</v>
      </c>
      <c r="W184" s="7">
        <f t="shared" si="30"/>
        <v>5.7379324687253486E-2</v>
      </c>
      <c r="X184" s="7">
        <f t="shared" si="31"/>
        <v>-5.8785526707006874E-2</v>
      </c>
      <c r="Y184" s="7">
        <f t="shared" si="32"/>
        <v>1.4062020197534424E-3</v>
      </c>
    </row>
    <row r="185" spans="1:25">
      <c r="A185" t="s">
        <v>183</v>
      </c>
      <c r="B185" s="3">
        <v>7582</v>
      </c>
      <c r="C185" s="3">
        <v>2586</v>
      </c>
      <c r="D185" s="4">
        <v>38</v>
      </c>
      <c r="E185" s="3">
        <v>0</v>
      </c>
      <c r="F185" s="3">
        <v>10216</v>
      </c>
      <c r="G185" s="3">
        <v>16562</v>
      </c>
      <c r="H185" t="s">
        <v>183</v>
      </c>
      <c r="I185" s="11">
        <v>7941</v>
      </c>
      <c r="J185" s="11">
        <v>2211</v>
      </c>
      <c r="K185" s="11">
        <v>67</v>
      </c>
      <c r="L185" s="11">
        <v>2</v>
      </c>
      <c r="M185" s="11">
        <v>10221</v>
      </c>
      <c r="N185" s="11">
        <v>15888</v>
      </c>
      <c r="O185" t="s">
        <v>183</v>
      </c>
      <c r="P185" s="8">
        <f t="shared" si="23"/>
        <v>0.74216914643696164</v>
      </c>
      <c r="Q185" s="8">
        <f t="shared" si="24"/>
        <v>0.25313234142521535</v>
      </c>
      <c r="R185" s="8">
        <f t="shared" si="25"/>
        <v>4.6985121378230231E-3</v>
      </c>
      <c r="S185" s="9">
        <f t="shared" si="26"/>
        <v>0.77692985030818906</v>
      </c>
      <c r="T185" s="9">
        <f t="shared" si="27"/>
        <v>0.21631934253008511</v>
      </c>
      <c r="U185" s="9">
        <f t="shared" si="28"/>
        <v>6.7508071617258586E-3</v>
      </c>
      <c r="V185" s="12">
        <f t="shared" si="29"/>
        <v>3.6537703228782359E-2</v>
      </c>
      <c r="W185" s="7">
        <f t="shared" si="30"/>
        <v>3.4760703871227427E-2</v>
      </c>
      <c r="X185" s="7">
        <f t="shared" si="31"/>
        <v>-3.6812998895130233E-2</v>
      </c>
      <c r="Y185" s="7">
        <f t="shared" si="32"/>
        <v>2.0522950239028354E-3</v>
      </c>
    </row>
    <row r="186" spans="1:25">
      <c r="A186" t="s">
        <v>184</v>
      </c>
      <c r="B186" s="3">
        <v>36974</v>
      </c>
      <c r="C186" s="3">
        <v>10502</v>
      </c>
      <c r="D186" s="4">
        <v>380</v>
      </c>
      <c r="E186" s="3">
        <v>0</v>
      </c>
      <c r="F186" s="3">
        <v>47951</v>
      </c>
      <c r="G186" s="3">
        <v>73422</v>
      </c>
      <c r="H186" t="s">
        <v>184</v>
      </c>
      <c r="I186" s="11">
        <v>38980</v>
      </c>
      <c r="J186" s="11">
        <v>7804</v>
      </c>
      <c r="K186" s="11">
        <v>463</v>
      </c>
      <c r="L186" s="11">
        <v>99</v>
      </c>
      <c r="M186" s="11">
        <v>47373</v>
      </c>
      <c r="N186" s="11">
        <v>75933</v>
      </c>
      <c r="O186" t="s">
        <v>184</v>
      </c>
      <c r="P186" s="8">
        <f t="shared" si="23"/>
        <v>0.77107880961815189</v>
      </c>
      <c r="Q186" s="8">
        <f t="shared" si="24"/>
        <v>0.21901524472899417</v>
      </c>
      <c r="R186" s="8">
        <f t="shared" si="25"/>
        <v>9.9059456528539543E-3</v>
      </c>
      <c r="S186" s="9">
        <f t="shared" si="26"/>
        <v>0.82283157072594093</v>
      </c>
      <c r="T186" s="9">
        <f t="shared" si="27"/>
        <v>0.16473518670972917</v>
      </c>
      <c r="U186" s="9">
        <f t="shared" si="28"/>
        <v>1.2433242564329892E-2</v>
      </c>
      <c r="V186" s="12">
        <f t="shared" si="29"/>
        <v>5.4397338812358642E-2</v>
      </c>
      <c r="W186" s="7">
        <f t="shared" si="30"/>
        <v>5.1752761107789036E-2</v>
      </c>
      <c r="X186" s="7">
        <f t="shared" si="31"/>
        <v>-5.4280058019264998E-2</v>
      </c>
      <c r="Y186" s="7">
        <f t="shared" si="32"/>
        <v>2.5272969114759382E-3</v>
      </c>
    </row>
    <row r="187" spans="1:25">
      <c r="A187" t="s">
        <v>185</v>
      </c>
      <c r="B187" s="3">
        <v>2969</v>
      </c>
      <c r="C187" s="4">
        <v>719</v>
      </c>
      <c r="D187" s="4">
        <v>20</v>
      </c>
      <c r="E187" s="3">
        <v>0</v>
      </c>
      <c r="F187" s="3">
        <v>3713</v>
      </c>
      <c r="G187" s="3">
        <v>4995</v>
      </c>
      <c r="H187" t="s">
        <v>185</v>
      </c>
      <c r="I187" s="11">
        <v>2005</v>
      </c>
      <c r="J187" s="11">
        <v>528</v>
      </c>
      <c r="K187" s="11">
        <v>9</v>
      </c>
      <c r="L187" s="11">
        <v>3</v>
      </c>
      <c r="M187" s="11">
        <v>2547</v>
      </c>
      <c r="N187" s="11">
        <v>4483</v>
      </c>
      <c r="O187" t="s">
        <v>185</v>
      </c>
      <c r="P187" s="8">
        <f t="shared" si="23"/>
        <v>0.79962294640452469</v>
      </c>
      <c r="Q187" s="8">
        <f t="shared" si="24"/>
        <v>0.19364395367627255</v>
      </c>
      <c r="R187" s="8">
        <f t="shared" si="25"/>
        <v>6.7330999192028009E-3</v>
      </c>
      <c r="S187" s="9">
        <f t="shared" si="26"/>
        <v>0.78720062819002745</v>
      </c>
      <c r="T187" s="9">
        <f t="shared" si="27"/>
        <v>0.20730270906949352</v>
      </c>
      <c r="U187" s="9">
        <f t="shared" si="28"/>
        <v>5.4966627404789952E-3</v>
      </c>
      <c r="V187" s="12">
        <f t="shared" si="29"/>
        <v>-1.349186401110547E-2</v>
      </c>
      <c r="W187" s="7">
        <f t="shared" si="30"/>
        <v>-1.2422318214497241E-2</v>
      </c>
      <c r="X187" s="7">
        <f t="shared" si="31"/>
        <v>1.3658755393220978E-2</v>
      </c>
      <c r="Y187" s="7">
        <f t="shared" si="32"/>
        <v>-1.2364371787238057E-3</v>
      </c>
    </row>
    <row r="188" spans="1:25">
      <c r="A188" t="s">
        <v>186</v>
      </c>
      <c r="B188" s="3">
        <v>2480</v>
      </c>
      <c r="C188" s="3">
        <v>1476</v>
      </c>
      <c r="D188" s="4">
        <v>40</v>
      </c>
      <c r="E188" s="3">
        <v>0</v>
      </c>
      <c r="F188" s="3">
        <v>4010</v>
      </c>
      <c r="G188" s="3">
        <v>8103</v>
      </c>
      <c r="H188" t="s">
        <v>186</v>
      </c>
      <c r="I188" s="11">
        <v>2512</v>
      </c>
      <c r="J188" s="11">
        <v>1591</v>
      </c>
      <c r="K188" s="11">
        <v>36</v>
      </c>
      <c r="L188" s="11">
        <v>8</v>
      </c>
      <c r="M188" s="11">
        <v>4150</v>
      </c>
      <c r="N188" s="11">
        <v>8058</v>
      </c>
      <c r="O188" t="s">
        <v>186</v>
      </c>
      <c r="P188" s="8">
        <f t="shared" si="23"/>
        <v>0.61845386533665836</v>
      </c>
      <c r="Q188" s="8">
        <f t="shared" si="24"/>
        <v>0.36807980049875311</v>
      </c>
      <c r="R188" s="8">
        <f t="shared" si="25"/>
        <v>1.3466334164588529E-2</v>
      </c>
      <c r="S188" s="9">
        <f t="shared" si="26"/>
        <v>0.60530120481927707</v>
      </c>
      <c r="T188" s="9">
        <f t="shared" si="27"/>
        <v>0.38337349397590359</v>
      </c>
      <c r="U188" s="9">
        <f t="shared" si="28"/>
        <v>1.1325301204819277E-2</v>
      </c>
      <c r="V188" s="12">
        <f t="shared" si="29"/>
        <v>-1.4660904361823657E-2</v>
      </c>
      <c r="W188" s="7">
        <f t="shared" si="30"/>
        <v>-1.3152660517381287E-2</v>
      </c>
      <c r="X188" s="7">
        <f t="shared" si="31"/>
        <v>1.5293693477150483E-2</v>
      </c>
      <c r="Y188" s="7">
        <f t="shared" si="32"/>
        <v>-2.1410329597692512E-3</v>
      </c>
    </row>
    <row r="189" spans="1:25">
      <c r="A189" t="s">
        <v>187</v>
      </c>
      <c r="B189" s="3">
        <v>13731</v>
      </c>
      <c r="C189" s="3">
        <v>6230</v>
      </c>
      <c r="D189" s="4">
        <v>179</v>
      </c>
      <c r="E189" s="3">
        <v>0</v>
      </c>
      <c r="F189" s="3">
        <v>20149</v>
      </c>
      <c r="G189" s="3">
        <v>38390</v>
      </c>
      <c r="H189" t="s">
        <v>187</v>
      </c>
      <c r="I189" s="11">
        <v>14019</v>
      </c>
      <c r="J189" s="11">
        <v>4836</v>
      </c>
      <c r="K189" s="11">
        <v>152</v>
      </c>
      <c r="L189" s="11">
        <v>51</v>
      </c>
      <c r="M189" s="11">
        <v>19059</v>
      </c>
      <c r="N189" s="11">
        <v>37397</v>
      </c>
      <c r="O189" t="s">
        <v>187</v>
      </c>
      <c r="P189" s="8">
        <f t="shared" si="23"/>
        <v>0.68147302595662318</v>
      </c>
      <c r="Q189" s="8">
        <f t="shared" si="24"/>
        <v>0.30919648617797407</v>
      </c>
      <c r="R189" s="8">
        <f t="shared" si="25"/>
        <v>9.3304878654027496E-3</v>
      </c>
      <c r="S189" s="9">
        <f t="shared" si="26"/>
        <v>0.73555800409255467</v>
      </c>
      <c r="T189" s="9">
        <f t="shared" si="27"/>
        <v>0.25373839131119158</v>
      </c>
      <c r="U189" s="9">
        <f t="shared" si="28"/>
        <v>1.0703604596253738E-2</v>
      </c>
      <c r="V189" s="12">
        <f t="shared" si="29"/>
        <v>5.5624920464436234E-2</v>
      </c>
      <c r="W189" s="7">
        <f t="shared" si="30"/>
        <v>5.4084978135931494E-2</v>
      </c>
      <c r="X189" s="7">
        <f t="shared" si="31"/>
        <v>-5.5458094866782492E-2</v>
      </c>
      <c r="Y189" s="7">
        <f t="shared" si="32"/>
        <v>1.373116730850988E-3</v>
      </c>
    </row>
    <row r="190" spans="1:25">
      <c r="A190" t="s">
        <v>188</v>
      </c>
      <c r="B190" s="3">
        <v>20761</v>
      </c>
      <c r="C190" s="3">
        <v>8939</v>
      </c>
      <c r="D190" s="4">
        <v>250</v>
      </c>
      <c r="E190" s="3">
        <v>0</v>
      </c>
      <c r="F190" s="3">
        <v>30013</v>
      </c>
      <c r="G190" s="3">
        <v>56449</v>
      </c>
      <c r="H190" t="s">
        <v>188</v>
      </c>
      <c r="I190" s="11">
        <v>18905</v>
      </c>
      <c r="J190" s="11">
        <v>7114</v>
      </c>
      <c r="K190" s="11">
        <v>327</v>
      </c>
      <c r="L190" s="11">
        <v>72</v>
      </c>
      <c r="M190" s="11">
        <v>26425</v>
      </c>
      <c r="N190" s="11">
        <v>52296</v>
      </c>
      <c r="O190" t="s">
        <v>188</v>
      </c>
      <c r="P190" s="8">
        <f t="shared" si="23"/>
        <v>0.69173358211441704</v>
      </c>
      <c r="Q190" s="8">
        <f t="shared" si="24"/>
        <v>0.29783760370506113</v>
      </c>
      <c r="R190" s="8">
        <f t="shared" si="25"/>
        <v>1.0428814180521774E-2</v>
      </c>
      <c r="S190" s="9">
        <f t="shared" si="26"/>
        <v>0.71542100283822141</v>
      </c>
      <c r="T190" s="9">
        <f t="shared" si="27"/>
        <v>0.26921475875118261</v>
      </c>
      <c r="U190" s="9">
        <f t="shared" si="28"/>
        <v>1.5364238410596026E-2</v>
      </c>
      <c r="V190" s="12">
        <f t="shared" si="29"/>
        <v>2.7560850054796804E-2</v>
      </c>
      <c r="W190" s="7">
        <f t="shared" si="30"/>
        <v>2.3687420723804364E-2</v>
      </c>
      <c r="X190" s="7">
        <f t="shared" si="31"/>
        <v>-2.8622844953878512E-2</v>
      </c>
      <c r="Y190" s="7">
        <f t="shared" si="32"/>
        <v>4.9354242300742521E-3</v>
      </c>
    </row>
    <row r="191" spans="1:25">
      <c r="A191" t="s">
        <v>189</v>
      </c>
      <c r="B191" s="4">
        <v>489</v>
      </c>
      <c r="C191" s="3">
        <v>1252</v>
      </c>
      <c r="D191" s="4">
        <v>15</v>
      </c>
      <c r="E191" s="3">
        <v>0</v>
      </c>
      <c r="F191" s="3">
        <v>1757</v>
      </c>
      <c r="G191" s="3">
        <v>5213</v>
      </c>
      <c r="H191" t="s">
        <v>189</v>
      </c>
      <c r="I191" s="11">
        <v>504</v>
      </c>
      <c r="J191" s="11">
        <v>1273</v>
      </c>
      <c r="K191" s="11">
        <v>19</v>
      </c>
      <c r="L191" s="11">
        <v>12</v>
      </c>
      <c r="M191" s="11">
        <v>1808</v>
      </c>
      <c r="N191" s="11">
        <v>5200</v>
      </c>
      <c r="O191" t="s">
        <v>189</v>
      </c>
      <c r="P191" s="8">
        <f t="shared" si="23"/>
        <v>0.27831531018782013</v>
      </c>
      <c r="Q191" s="8">
        <f t="shared" si="24"/>
        <v>0.71257825839499145</v>
      </c>
      <c r="R191" s="8">
        <f t="shared" si="25"/>
        <v>9.1064314171883896E-3</v>
      </c>
      <c r="S191" s="9">
        <f t="shared" si="26"/>
        <v>0.27876106194690264</v>
      </c>
      <c r="T191" s="9">
        <f t="shared" si="27"/>
        <v>0.7040929203539823</v>
      </c>
      <c r="U191" s="9">
        <f t="shared" si="28"/>
        <v>1.7146017699115043E-2</v>
      </c>
      <c r="V191" s="12">
        <f t="shared" si="29"/>
        <v>2.7510240784909823E-3</v>
      </c>
      <c r="W191" s="7">
        <f t="shared" si="30"/>
        <v>4.457517590825133E-4</v>
      </c>
      <c r="X191" s="7">
        <f t="shared" si="31"/>
        <v>-8.4853380410091495E-3</v>
      </c>
      <c r="Y191" s="7">
        <f t="shared" si="32"/>
        <v>8.0395862819266535E-3</v>
      </c>
    </row>
    <row r="192" spans="1:25">
      <c r="A192" t="s">
        <v>190</v>
      </c>
      <c r="B192" s="3">
        <v>3146</v>
      </c>
      <c r="C192" s="3">
        <v>1048</v>
      </c>
      <c r="D192" s="4">
        <v>37</v>
      </c>
      <c r="E192" s="3">
        <v>0</v>
      </c>
      <c r="F192" s="3">
        <v>4236</v>
      </c>
      <c r="G192" s="3">
        <v>6734</v>
      </c>
      <c r="H192" t="s">
        <v>190</v>
      </c>
      <c r="I192" s="11">
        <v>3265</v>
      </c>
      <c r="J192" s="11">
        <v>754</v>
      </c>
      <c r="K192" s="11">
        <v>40</v>
      </c>
      <c r="L192" s="11">
        <v>6</v>
      </c>
      <c r="M192" s="11">
        <v>4065</v>
      </c>
      <c r="N192" s="11">
        <v>6777</v>
      </c>
      <c r="O192" t="s">
        <v>190</v>
      </c>
      <c r="P192" s="8">
        <f t="shared" si="23"/>
        <v>0.74268177525967893</v>
      </c>
      <c r="Q192" s="8">
        <f t="shared" si="24"/>
        <v>0.24740321057601511</v>
      </c>
      <c r="R192" s="8">
        <f t="shared" si="25"/>
        <v>9.9150141643059488E-3</v>
      </c>
      <c r="S192" s="9">
        <f t="shared" si="26"/>
        <v>0.8031980319803198</v>
      </c>
      <c r="T192" s="9">
        <f t="shared" si="27"/>
        <v>0.1854858548585486</v>
      </c>
      <c r="U192" s="9">
        <f t="shared" si="28"/>
        <v>1.1316113161131611E-2</v>
      </c>
      <c r="V192" s="12">
        <f t="shared" si="29"/>
        <v>6.2271924144766344E-2</v>
      </c>
      <c r="W192" s="7">
        <f t="shared" si="30"/>
        <v>6.0516256720640871E-2</v>
      </c>
      <c r="X192" s="7">
        <f t="shared" si="31"/>
        <v>-6.191735571746651E-2</v>
      </c>
      <c r="Y192" s="7">
        <f t="shared" si="32"/>
        <v>1.4010989968256619E-3</v>
      </c>
    </row>
    <row r="193" spans="1:25">
      <c r="A193" t="s">
        <v>191</v>
      </c>
      <c r="B193" s="3">
        <v>41948</v>
      </c>
      <c r="C193" s="3">
        <v>9468</v>
      </c>
      <c r="D193" s="4">
        <v>336</v>
      </c>
      <c r="E193" s="3">
        <v>0</v>
      </c>
      <c r="F193" s="3">
        <v>51832</v>
      </c>
      <c r="G193" s="3">
        <v>78794</v>
      </c>
      <c r="H193" t="s">
        <v>191</v>
      </c>
      <c r="I193" s="11">
        <v>41366</v>
      </c>
      <c r="J193" s="11">
        <v>7553</v>
      </c>
      <c r="K193" s="11">
        <v>544</v>
      </c>
      <c r="L193" s="11">
        <v>125</v>
      </c>
      <c r="M193" s="11">
        <v>49592</v>
      </c>
      <c r="N193" s="11">
        <v>78745</v>
      </c>
      <c r="O193" t="s">
        <v>191</v>
      </c>
      <c r="P193" s="8">
        <f t="shared" si="23"/>
        <v>0.80930699181972532</v>
      </c>
      <c r="Q193" s="8">
        <f t="shared" si="24"/>
        <v>0.18266707825281681</v>
      </c>
      <c r="R193" s="8">
        <f t="shared" si="25"/>
        <v>8.0259299274579414E-3</v>
      </c>
      <c r="S193" s="9">
        <f t="shared" si="26"/>
        <v>0.83412647201161483</v>
      </c>
      <c r="T193" s="9">
        <f t="shared" si="27"/>
        <v>0.15230279077270528</v>
      </c>
      <c r="U193" s="9">
        <f t="shared" si="28"/>
        <v>1.3570737215679949E-2</v>
      </c>
      <c r="V193" s="12">
        <f t="shared" si="29"/>
        <v>2.9746926592449485E-2</v>
      </c>
      <c r="W193" s="7">
        <f t="shared" si="30"/>
        <v>2.4819480191889509E-2</v>
      </c>
      <c r="X193" s="7">
        <f t="shared" si="31"/>
        <v>-3.0364287480111524E-2</v>
      </c>
      <c r="Y193" s="7">
        <f t="shared" si="32"/>
        <v>5.5448072882220076E-3</v>
      </c>
    </row>
    <row r="194" spans="1:25">
      <c r="A194" t="s">
        <v>192</v>
      </c>
      <c r="B194" s="4">
        <v>795</v>
      </c>
      <c r="C194" s="4">
        <v>197</v>
      </c>
      <c r="D194" s="4">
        <v>2</v>
      </c>
      <c r="E194" s="3">
        <v>0</v>
      </c>
      <c r="F194" s="4">
        <v>994</v>
      </c>
      <c r="G194" s="3">
        <v>1994</v>
      </c>
      <c r="H194" t="s">
        <v>192</v>
      </c>
      <c r="I194" s="11">
        <v>676</v>
      </c>
      <c r="J194" s="11">
        <v>158</v>
      </c>
      <c r="K194" s="11">
        <v>8</v>
      </c>
      <c r="L194" s="11">
        <v>1</v>
      </c>
      <c r="M194" s="11">
        <v>843</v>
      </c>
      <c r="N194" s="11">
        <v>1785</v>
      </c>
      <c r="O194" t="s">
        <v>192</v>
      </c>
      <c r="P194" s="8">
        <f t="shared" si="23"/>
        <v>0.7997987927565392</v>
      </c>
      <c r="Q194" s="8">
        <f t="shared" si="24"/>
        <v>0.19818913480885311</v>
      </c>
      <c r="R194" s="8">
        <f t="shared" si="25"/>
        <v>2.012072434607646E-3</v>
      </c>
      <c r="S194" s="9">
        <f t="shared" si="26"/>
        <v>0.80189798339264529</v>
      </c>
      <c r="T194" s="9">
        <f t="shared" si="27"/>
        <v>0.1874258600237248</v>
      </c>
      <c r="U194" s="9">
        <f t="shared" si="28"/>
        <v>1.0676156583629894E-2</v>
      </c>
      <c r="V194" s="12">
        <f t="shared" si="29"/>
        <v>9.1402684304169313E-3</v>
      </c>
      <c r="W194" s="7">
        <f t="shared" si="30"/>
        <v>2.0991906361060853E-3</v>
      </c>
      <c r="X194" s="7">
        <f t="shared" si="31"/>
        <v>-1.0763274785128313E-2</v>
      </c>
      <c r="Y194" s="7">
        <f t="shared" si="32"/>
        <v>8.6640841490222484E-3</v>
      </c>
    </row>
    <row r="195" spans="1:25">
      <c r="A195" t="s">
        <v>193</v>
      </c>
      <c r="B195" s="3">
        <v>1238</v>
      </c>
      <c r="C195" s="4">
        <v>375</v>
      </c>
      <c r="D195" s="4">
        <v>15</v>
      </c>
      <c r="E195" s="3">
        <v>0</v>
      </c>
      <c r="F195" s="3">
        <v>1628</v>
      </c>
      <c r="G195" s="3">
        <v>2523</v>
      </c>
      <c r="H195" t="s">
        <v>193</v>
      </c>
      <c r="I195" s="11">
        <v>1236</v>
      </c>
      <c r="J195" s="11">
        <v>277</v>
      </c>
      <c r="K195" s="11">
        <v>18</v>
      </c>
      <c r="L195" s="11">
        <v>2</v>
      </c>
      <c r="M195" s="11">
        <v>1535</v>
      </c>
      <c r="N195" s="11">
        <v>2426</v>
      </c>
      <c r="O195" t="s">
        <v>193</v>
      </c>
      <c r="P195" s="8">
        <f t="shared" ref="P195:P256" si="33">B195/F195</f>
        <v>0.76044226044226049</v>
      </c>
      <c r="Q195" s="8">
        <f t="shared" ref="Q195:Q256" si="34">C195/F195</f>
        <v>0.23034398034398035</v>
      </c>
      <c r="R195" s="8">
        <f t="shared" ref="R195:R256" si="35">(F195-B195-C195)/F195</f>
        <v>9.2137592137592136E-3</v>
      </c>
      <c r="S195" s="9">
        <f t="shared" ref="S195:S256" si="36">I195/M195</f>
        <v>0.80521172638436478</v>
      </c>
      <c r="T195" s="9">
        <f t="shared" ref="T195:T256" si="37">J195/M195</f>
        <v>0.18045602605863192</v>
      </c>
      <c r="U195" s="9">
        <f t="shared" ref="U195:U256" si="38">(M195-I195-J195)/M195</f>
        <v>1.4332247557003257E-2</v>
      </c>
      <c r="V195" s="12">
        <f t="shared" ref="V195:V256" si="39">I195/(I195+J195)-B195/(B195+C195)</f>
        <v>4.9406077274491089E-2</v>
      </c>
      <c r="W195" s="7">
        <f t="shared" ref="W195:W256" si="40">S195-P195</f>
        <v>4.4769465942104292E-2</v>
      </c>
      <c r="X195" s="7">
        <f t="shared" ref="X195:X256" si="41">T195-Q195</f>
        <v>-4.9887954285348424E-2</v>
      </c>
      <c r="Y195" s="7">
        <f t="shared" ref="Y195:Y256" si="42">U195-R195</f>
        <v>5.1184883432440435E-3</v>
      </c>
    </row>
    <row r="196" spans="1:25">
      <c r="A196" t="s">
        <v>194</v>
      </c>
      <c r="B196" s="3">
        <v>3461</v>
      </c>
      <c r="C196" s="3">
        <v>1539</v>
      </c>
      <c r="D196" s="4">
        <v>41</v>
      </c>
      <c r="E196" s="3">
        <v>0</v>
      </c>
      <c r="F196" s="3">
        <v>5052</v>
      </c>
      <c r="G196" s="3">
        <v>8117</v>
      </c>
      <c r="H196" t="s">
        <v>194</v>
      </c>
      <c r="I196" s="11">
        <v>3549</v>
      </c>
      <c r="J196" s="11">
        <v>1482</v>
      </c>
      <c r="K196" s="11">
        <v>34</v>
      </c>
      <c r="L196" s="11">
        <v>9</v>
      </c>
      <c r="M196" s="11">
        <v>5074</v>
      </c>
      <c r="N196" s="11">
        <v>7790</v>
      </c>
      <c r="O196" t="s">
        <v>194</v>
      </c>
      <c r="P196" s="8">
        <f t="shared" si="33"/>
        <v>0.68507521773555025</v>
      </c>
      <c r="Q196" s="8">
        <f t="shared" si="34"/>
        <v>0.30463182897862234</v>
      </c>
      <c r="R196" s="8">
        <f t="shared" si="35"/>
        <v>1.0292953285827395E-2</v>
      </c>
      <c r="S196" s="9">
        <f t="shared" si="36"/>
        <v>0.69944816712652735</v>
      </c>
      <c r="T196" s="9">
        <f t="shared" si="37"/>
        <v>0.29207725660228617</v>
      </c>
      <c r="U196" s="9">
        <f t="shared" si="38"/>
        <v>8.4745762711864406E-3</v>
      </c>
      <c r="V196" s="12">
        <f t="shared" si="39"/>
        <v>1.3226356589147281E-2</v>
      </c>
      <c r="W196" s="7">
        <f t="shared" si="40"/>
        <v>1.4372949390977108E-2</v>
      </c>
      <c r="X196" s="7">
        <f t="shared" si="41"/>
        <v>-1.2554572376336171E-2</v>
      </c>
      <c r="Y196" s="7">
        <f t="shared" si="42"/>
        <v>-1.8183770146409546E-3</v>
      </c>
    </row>
    <row r="197" spans="1:25">
      <c r="A197" t="s">
        <v>195</v>
      </c>
      <c r="B197" s="3">
        <v>1445</v>
      </c>
      <c r="C197" s="3">
        <v>1606</v>
      </c>
      <c r="D197" s="4">
        <v>21</v>
      </c>
      <c r="E197" s="3">
        <v>0</v>
      </c>
      <c r="F197" s="3">
        <v>3077</v>
      </c>
      <c r="G197" s="3">
        <v>6464</v>
      </c>
      <c r="H197" t="s">
        <v>195</v>
      </c>
      <c r="I197" s="11">
        <v>1185</v>
      </c>
      <c r="J197" s="11">
        <v>1649</v>
      </c>
      <c r="K197" s="11">
        <v>25</v>
      </c>
      <c r="L197" s="11">
        <v>8</v>
      </c>
      <c r="M197" s="11">
        <v>2868</v>
      </c>
      <c r="N197" s="11">
        <v>6392</v>
      </c>
      <c r="O197" t="s">
        <v>195</v>
      </c>
      <c r="P197" s="8">
        <f t="shared" si="33"/>
        <v>0.46961325966850831</v>
      </c>
      <c r="Q197" s="8">
        <f t="shared" si="34"/>
        <v>0.52193695157621056</v>
      </c>
      <c r="R197" s="8">
        <f t="shared" si="35"/>
        <v>8.4497887552811186E-3</v>
      </c>
      <c r="S197" s="9">
        <f t="shared" si="36"/>
        <v>0.41317991631799161</v>
      </c>
      <c r="T197" s="9">
        <f t="shared" si="37"/>
        <v>0.57496513249651326</v>
      </c>
      <c r="U197" s="9">
        <f t="shared" si="38"/>
        <v>1.1854951185495118E-2</v>
      </c>
      <c r="V197" s="12">
        <f t="shared" si="39"/>
        <v>-5.5478299165885425E-2</v>
      </c>
      <c r="W197" s="7">
        <f t="shared" si="40"/>
        <v>-5.6433343350516696E-2</v>
      </c>
      <c r="X197" s="7">
        <f t="shared" si="41"/>
        <v>5.3028180920302703E-2</v>
      </c>
      <c r="Y197" s="7">
        <f t="shared" si="42"/>
        <v>3.4051624302139996E-3</v>
      </c>
    </row>
    <row r="198" spans="1:25">
      <c r="A198" t="s">
        <v>196</v>
      </c>
      <c r="B198" s="3">
        <v>1855</v>
      </c>
      <c r="C198" s="3">
        <v>1382</v>
      </c>
      <c r="D198" s="4">
        <v>21</v>
      </c>
      <c r="E198" s="3">
        <v>0</v>
      </c>
      <c r="F198" s="3">
        <v>3261</v>
      </c>
      <c r="G198" s="3">
        <v>5540</v>
      </c>
      <c r="H198" t="s">
        <v>196</v>
      </c>
      <c r="I198" s="11">
        <v>1659</v>
      </c>
      <c r="J198" s="11">
        <v>998</v>
      </c>
      <c r="K198" s="11">
        <v>10</v>
      </c>
      <c r="L198" s="11">
        <v>6</v>
      </c>
      <c r="M198" s="11">
        <v>2673</v>
      </c>
      <c r="N198" s="11">
        <v>5165</v>
      </c>
      <c r="O198" t="s">
        <v>196</v>
      </c>
      <c r="P198" s="8">
        <f t="shared" si="33"/>
        <v>0.56884391291015024</v>
      </c>
      <c r="Q198" s="8">
        <f t="shared" si="34"/>
        <v>0.42379638147807419</v>
      </c>
      <c r="R198" s="8">
        <f t="shared" si="35"/>
        <v>7.3597056117755289E-3</v>
      </c>
      <c r="S198" s="9">
        <f t="shared" si="36"/>
        <v>0.62065095398428727</v>
      </c>
      <c r="T198" s="9">
        <f t="shared" si="37"/>
        <v>0.37336326225215116</v>
      </c>
      <c r="U198" s="9">
        <f t="shared" si="38"/>
        <v>5.985783763561541E-3</v>
      </c>
      <c r="V198" s="12">
        <f t="shared" si="39"/>
        <v>5.1326931302989043E-2</v>
      </c>
      <c r="W198" s="7">
        <f t="shared" si="40"/>
        <v>5.1807041074137028E-2</v>
      </c>
      <c r="X198" s="7">
        <f t="shared" si="41"/>
        <v>-5.0433119225923029E-2</v>
      </c>
      <c r="Y198" s="7">
        <f t="shared" si="42"/>
        <v>-1.3739218482139879E-3</v>
      </c>
    </row>
    <row r="199" spans="1:25">
      <c r="A199" t="s">
        <v>197</v>
      </c>
      <c r="B199" s="4">
        <v>477</v>
      </c>
      <c r="C199" s="4">
        <v>41</v>
      </c>
      <c r="D199" s="4">
        <v>0</v>
      </c>
      <c r="E199" s="3">
        <v>0</v>
      </c>
      <c r="F199" s="4">
        <v>518</v>
      </c>
      <c r="G199" s="4">
        <v>724</v>
      </c>
      <c r="H199" t="s">
        <v>197</v>
      </c>
      <c r="I199" s="11">
        <v>408</v>
      </c>
      <c r="J199" s="11">
        <v>25</v>
      </c>
      <c r="K199" s="11">
        <v>4</v>
      </c>
      <c r="L199" s="11">
        <v>2</v>
      </c>
      <c r="M199" s="11">
        <v>440</v>
      </c>
      <c r="N199" s="11">
        <v>690</v>
      </c>
      <c r="O199" t="s">
        <v>197</v>
      </c>
      <c r="P199" s="8">
        <f t="shared" si="33"/>
        <v>0.9208494208494209</v>
      </c>
      <c r="Q199" s="8">
        <f t="shared" si="34"/>
        <v>7.9150579150579145E-2</v>
      </c>
      <c r="R199" s="8">
        <f t="shared" si="35"/>
        <v>0</v>
      </c>
      <c r="S199" s="9">
        <f t="shared" si="36"/>
        <v>0.92727272727272725</v>
      </c>
      <c r="T199" s="9">
        <f t="shared" si="37"/>
        <v>5.6818181818181816E-2</v>
      </c>
      <c r="U199" s="9">
        <f t="shared" si="38"/>
        <v>1.5909090909090907E-2</v>
      </c>
      <c r="V199" s="12">
        <f t="shared" si="39"/>
        <v>2.1413858596306623E-2</v>
      </c>
      <c r="W199" s="7">
        <f t="shared" si="40"/>
        <v>6.4233064233063519E-3</v>
      </c>
      <c r="X199" s="7">
        <f t="shared" si="41"/>
        <v>-2.2332397332397329E-2</v>
      </c>
      <c r="Y199" s="7">
        <f t="shared" si="42"/>
        <v>1.5909090909090907E-2</v>
      </c>
    </row>
    <row r="200" spans="1:25">
      <c r="A200" t="s">
        <v>198</v>
      </c>
      <c r="B200" s="3">
        <v>3980</v>
      </c>
      <c r="C200" s="3">
        <v>2675</v>
      </c>
      <c r="D200" s="4">
        <v>38</v>
      </c>
      <c r="E200" s="3">
        <v>0</v>
      </c>
      <c r="F200" s="3">
        <v>6710</v>
      </c>
      <c r="G200" s="3">
        <v>12389</v>
      </c>
      <c r="H200" t="s">
        <v>198</v>
      </c>
      <c r="I200" s="11">
        <v>4416</v>
      </c>
      <c r="J200" s="11">
        <v>2792</v>
      </c>
      <c r="K200" s="11">
        <v>49</v>
      </c>
      <c r="L200" s="11">
        <v>21</v>
      </c>
      <c r="M200" s="11">
        <v>7278</v>
      </c>
      <c r="N200" s="11">
        <v>11546</v>
      </c>
      <c r="O200" t="s">
        <v>198</v>
      </c>
      <c r="P200" s="8">
        <f t="shared" si="33"/>
        <v>0.59314456035767515</v>
      </c>
      <c r="Q200" s="8">
        <f t="shared" si="34"/>
        <v>0.39865871833084948</v>
      </c>
      <c r="R200" s="8">
        <f t="shared" si="35"/>
        <v>8.1967213114754103E-3</v>
      </c>
      <c r="S200" s="9">
        <f t="shared" si="36"/>
        <v>0.60676009892827698</v>
      </c>
      <c r="T200" s="9">
        <f t="shared" si="37"/>
        <v>0.3836218741412476</v>
      </c>
      <c r="U200" s="9">
        <f t="shared" si="38"/>
        <v>9.6180269304754051E-3</v>
      </c>
      <c r="V200" s="12">
        <f t="shared" si="39"/>
        <v>1.4606026695440644E-2</v>
      </c>
      <c r="W200" s="7">
        <f t="shared" si="40"/>
        <v>1.3615538570601826E-2</v>
      </c>
      <c r="X200" s="7">
        <f t="shared" si="41"/>
        <v>-1.5036844189601883E-2</v>
      </c>
      <c r="Y200" s="7">
        <f t="shared" si="42"/>
        <v>1.4213056189999948E-3</v>
      </c>
    </row>
    <row r="201" spans="1:25">
      <c r="A201" t="s">
        <v>199</v>
      </c>
      <c r="B201" s="3">
        <v>23300</v>
      </c>
      <c r="C201" s="3">
        <v>8492</v>
      </c>
      <c r="D201" s="4">
        <v>237</v>
      </c>
      <c r="E201" s="3">
        <v>0</v>
      </c>
      <c r="F201" s="3">
        <v>32066</v>
      </c>
      <c r="G201" s="3">
        <v>45470</v>
      </c>
      <c r="H201" t="s">
        <v>199</v>
      </c>
      <c r="I201" s="11">
        <v>27098</v>
      </c>
      <c r="J201" s="11">
        <v>8112</v>
      </c>
      <c r="K201" s="11">
        <v>382</v>
      </c>
      <c r="L201" s="11">
        <v>59</v>
      </c>
      <c r="M201" s="11">
        <v>35655</v>
      </c>
      <c r="N201" s="11">
        <v>48495</v>
      </c>
      <c r="O201" t="s">
        <v>199</v>
      </c>
      <c r="P201" s="8">
        <f t="shared" si="33"/>
        <v>0.72662633318780012</v>
      </c>
      <c r="Q201" s="8">
        <f t="shared" si="34"/>
        <v>0.26482879061934761</v>
      </c>
      <c r="R201" s="8">
        <f t="shared" si="35"/>
        <v>8.5448761928522427E-3</v>
      </c>
      <c r="S201" s="9">
        <f t="shared" si="36"/>
        <v>0.760005609311457</v>
      </c>
      <c r="T201" s="9">
        <f t="shared" si="37"/>
        <v>0.22751367269667649</v>
      </c>
      <c r="U201" s="9">
        <f t="shared" si="38"/>
        <v>1.2480717991866499E-2</v>
      </c>
      <c r="V201" s="12">
        <f t="shared" si="39"/>
        <v>3.6722128941785281E-2</v>
      </c>
      <c r="W201" s="7">
        <f t="shared" si="40"/>
        <v>3.3379276123656876E-2</v>
      </c>
      <c r="X201" s="7">
        <f t="shared" si="41"/>
        <v>-3.7315117922671115E-2</v>
      </c>
      <c r="Y201" s="7">
        <f t="shared" si="42"/>
        <v>3.9358417990142565E-3</v>
      </c>
    </row>
    <row r="202" spans="1:25">
      <c r="A202" t="s">
        <v>200</v>
      </c>
      <c r="B202" s="3">
        <v>3118</v>
      </c>
      <c r="C202" s="4">
        <v>720</v>
      </c>
      <c r="D202" s="4">
        <v>25</v>
      </c>
      <c r="E202" s="3">
        <v>0</v>
      </c>
      <c r="F202" s="3">
        <v>3867</v>
      </c>
      <c r="G202" s="3">
        <v>6969</v>
      </c>
      <c r="H202" t="s">
        <v>200</v>
      </c>
      <c r="I202" s="11">
        <v>3103</v>
      </c>
      <c r="J202" s="11">
        <v>517</v>
      </c>
      <c r="K202" s="11">
        <v>35</v>
      </c>
      <c r="L202" s="11">
        <v>10</v>
      </c>
      <c r="M202" s="11">
        <v>3665</v>
      </c>
      <c r="N202" s="11">
        <v>6701</v>
      </c>
      <c r="O202" t="s">
        <v>200</v>
      </c>
      <c r="P202" s="8">
        <f t="shared" si="33"/>
        <v>0.80630980087923454</v>
      </c>
      <c r="Q202" s="8">
        <f t="shared" si="34"/>
        <v>0.18619084561675717</v>
      </c>
      <c r="R202" s="8">
        <f t="shared" si="35"/>
        <v>7.4993535040082755E-3</v>
      </c>
      <c r="S202" s="9">
        <f t="shared" si="36"/>
        <v>0.84665757162346522</v>
      </c>
      <c r="T202" s="9">
        <f t="shared" si="37"/>
        <v>0.14106412005457025</v>
      </c>
      <c r="U202" s="9">
        <f t="shared" si="38"/>
        <v>1.227830832196453E-2</v>
      </c>
      <c r="V202" s="12">
        <f t="shared" si="39"/>
        <v>4.4780027581123871E-2</v>
      </c>
      <c r="W202" s="7">
        <f t="shared" si="40"/>
        <v>4.0347770744230682E-2</v>
      </c>
      <c r="X202" s="7">
        <f t="shared" si="41"/>
        <v>-4.5126725562186915E-2</v>
      </c>
      <c r="Y202" s="7">
        <f t="shared" si="42"/>
        <v>4.7789548179562541E-3</v>
      </c>
    </row>
    <row r="203" spans="1:25">
      <c r="A203" t="s">
        <v>201</v>
      </c>
      <c r="B203" s="3">
        <v>13646</v>
      </c>
      <c r="C203" s="3">
        <v>4983</v>
      </c>
      <c r="D203" s="4">
        <v>77</v>
      </c>
      <c r="E203" s="3">
        <v>0</v>
      </c>
      <c r="F203" s="3">
        <v>18722</v>
      </c>
      <c r="G203" s="3">
        <v>31794</v>
      </c>
      <c r="H203" t="s">
        <v>201</v>
      </c>
      <c r="I203" s="11">
        <v>13924</v>
      </c>
      <c r="J203" s="11">
        <v>4451</v>
      </c>
      <c r="K203" s="11">
        <v>131</v>
      </c>
      <c r="L203" s="11">
        <v>31</v>
      </c>
      <c r="M203" s="11">
        <v>18546</v>
      </c>
      <c r="N203" s="11">
        <v>30867</v>
      </c>
      <c r="O203" t="s">
        <v>201</v>
      </c>
      <c r="P203" s="8">
        <f t="shared" si="33"/>
        <v>0.72887512017946798</v>
      </c>
      <c r="Q203" s="8">
        <f t="shared" si="34"/>
        <v>0.26615746180963573</v>
      </c>
      <c r="R203" s="8">
        <f t="shared" si="35"/>
        <v>4.9674180108962721E-3</v>
      </c>
      <c r="S203" s="9">
        <f t="shared" si="36"/>
        <v>0.75078183974981128</v>
      </c>
      <c r="T203" s="9">
        <f t="shared" si="37"/>
        <v>0.23999784320069018</v>
      </c>
      <c r="U203" s="9">
        <f t="shared" si="38"/>
        <v>9.2203170494985446E-3</v>
      </c>
      <c r="V203" s="12">
        <f t="shared" si="39"/>
        <v>2.5254884948235579E-2</v>
      </c>
      <c r="W203" s="7">
        <f t="shared" si="40"/>
        <v>2.1906719570343292E-2</v>
      </c>
      <c r="X203" s="7">
        <f t="shared" si="41"/>
        <v>-2.6159618608945556E-2</v>
      </c>
      <c r="Y203" s="7">
        <f t="shared" si="42"/>
        <v>4.2528990386022725E-3</v>
      </c>
    </row>
    <row r="204" spans="1:25">
      <c r="A204" t="s">
        <v>202</v>
      </c>
      <c r="B204" s="3">
        <v>3749</v>
      </c>
      <c r="C204" s="3">
        <v>1077</v>
      </c>
      <c r="D204" s="4">
        <v>48</v>
      </c>
      <c r="E204" s="3">
        <v>0</v>
      </c>
      <c r="F204" s="3">
        <v>4874</v>
      </c>
      <c r="G204" s="3">
        <v>7776</v>
      </c>
      <c r="H204" t="s">
        <v>202</v>
      </c>
      <c r="I204" s="11">
        <v>3726</v>
      </c>
      <c r="J204" s="11">
        <v>806</v>
      </c>
      <c r="K204" s="11">
        <v>32</v>
      </c>
      <c r="L204" s="11">
        <v>8</v>
      </c>
      <c r="M204" s="11">
        <v>4576</v>
      </c>
      <c r="N204" s="11">
        <v>7551</v>
      </c>
      <c r="O204" t="s">
        <v>202</v>
      </c>
      <c r="P204" s="8">
        <f t="shared" si="33"/>
        <v>0.76918342224045955</v>
      </c>
      <c r="Q204" s="8">
        <f t="shared" si="34"/>
        <v>0.22096840377513335</v>
      </c>
      <c r="R204" s="8">
        <f t="shared" si="35"/>
        <v>9.8481739844070576E-3</v>
      </c>
      <c r="S204" s="9">
        <f t="shared" si="36"/>
        <v>0.81424825174825177</v>
      </c>
      <c r="T204" s="9">
        <f t="shared" si="37"/>
        <v>0.17613636363636365</v>
      </c>
      <c r="U204" s="9">
        <f t="shared" si="38"/>
        <v>9.6153846153846159E-3</v>
      </c>
      <c r="V204" s="12">
        <f t="shared" si="39"/>
        <v>4.5319757755230561E-2</v>
      </c>
      <c r="W204" s="7">
        <f t="shared" si="40"/>
        <v>4.5064829507792226E-2</v>
      </c>
      <c r="X204" s="7">
        <f t="shared" si="41"/>
        <v>-4.4832040138769708E-2</v>
      </c>
      <c r="Y204" s="7">
        <f t="shared" si="42"/>
        <v>-2.3278936902244168E-4</v>
      </c>
    </row>
    <row r="205" spans="1:25">
      <c r="A205" t="s">
        <v>203</v>
      </c>
      <c r="B205" s="3">
        <v>2342</v>
      </c>
      <c r="C205" s="3">
        <v>1328</v>
      </c>
      <c r="D205" s="4">
        <v>42</v>
      </c>
      <c r="E205" s="3">
        <v>0</v>
      </c>
      <c r="F205" s="3">
        <v>3715</v>
      </c>
      <c r="G205" s="3">
        <v>6537</v>
      </c>
      <c r="H205" t="s">
        <v>203</v>
      </c>
      <c r="I205" s="11">
        <v>2469</v>
      </c>
      <c r="J205" s="11">
        <v>1193</v>
      </c>
      <c r="K205" s="11">
        <v>19</v>
      </c>
      <c r="L205" s="11">
        <v>9</v>
      </c>
      <c r="M205" s="11">
        <v>3690</v>
      </c>
      <c r="N205" s="11">
        <v>6156</v>
      </c>
      <c r="O205" t="s">
        <v>203</v>
      </c>
      <c r="P205" s="8">
        <f t="shared" si="33"/>
        <v>0.63041722745625839</v>
      </c>
      <c r="Q205" s="8">
        <f t="shared" si="34"/>
        <v>0.35746971736204575</v>
      </c>
      <c r="R205" s="8">
        <f t="shared" si="35"/>
        <v>1.2113055181695828E-2</v>
      </c>
      <c r="S205" s="9">
        <f t="shared" si="36"/>
        <v>0.66910569105691053</v>
      </c>
      <c r="T205" s="9">
        <f t="shared" si="37"/>
        <v>0.32330623306233064</v>
      </c>
      <c r="U205" s="9">
        <f t="shared" si="38"/>
        <v>7.5880758807588076E-3</v>
      </c>
      <c r="V205" s="12">
        <f t="shared" si="39"/>
        <v>3.6074597791293517E-2</v>
      </c>
      <c r="W205" s="7">
        <f t="shared" si="40"/>
        <v>3.8688463600652145E-2</v>
      </c>
      <c r="X205" s="7">
        <f t="shared" si="41"/>
        <v>-3.4163484299715108E-2</v>
      </c>
      <c r="Y205" s="7">
        <f t="shared" si="42"/>
        <v>-4.5249793009370202E-3</v>
      </c>
    </row>
    <row r="206" spans="1:25">
      <c r="A206" t="s">
        <v>204</v>
      </c>
      <c r="B206" s="3">
        <v>6151</v>
      </c>
      <c r="C206" s="3">
        <v>2721</v>
      </c>
      <c r="D206" s="4">
        <v>74</v>
      </c>
      <c r="E206" s="3">
        <v>0</v>
      </c>
      <c r="F206" s="3">
        <v>8958</v>
      </c>
      <c r="G206" s="3">
        <v>15859</v>
      </c>
      <c r="H206" t="s">
        <v>204</v>
      </c>
      <c r="I206" s="11">
        <v>7105</v>
      </c>
      <c r="J206" s="11">
        <v>2410</v>
      </c>
      <c r="K206" s="11">
        <v>71</v>
      </c>
      <c r="L206" s="11">
        <v>24</v>
      </c>
      <c r="M206" s="11">
        <v>9614</v>
      </c>
      <c r="N206" s="11">
        <v>16325</v>
      </c>
      <c r="O206" t="s">
        <v>204</v>
      </c>
      <c r="P206" s="8">
        <f t="shared" si="33"/>
        <v>0.68664880553695018</v>
      </c>
      <c r="Q206" s="8">
        <f t="shared" si="34"/>
        <v>0.30375083724045548</v>
      </c>
      <c r="R206" s="8">
        <f t="shared" si="35"/>
        <v>9.6003572225943287E-3</v>
      </c>
      <c r="S206" s="9">
        <f t="shared" si="36"/>
        <v>0.73902641980445183</v>
      </c>
      <c r="T206" s="9">
        <f t="shared" si="37"/>
        <v>0.25067609735801955</v>
      </c>
      <c r="U206" s="9">
        <f t="shared" si="38"/>
        <v>1.0297482837528604E-2</v>
      </c>
      <c r="V206" s="12">
        <f t="shared" si="39"/>
        <v>5.341093295337862E-2</v>
      </c>
      <c r="W206" s="7">
        <f t="shared" si="40"/>
        <v>5.2377614267501649E-2</v>
      </c>
      <c r="X206" s="7">
        <f t="shared" si="41"/>
        <v>-5.307473988243594E-2</v>
      </c>
      <c r="Y206" s="7">
        <f t="shared" si="42"/>
        <v>6.971256149342752E-4</v>
      </c>
    </row>
    <row r="207" spans="1:25">
      <c r="A207" t="s">
        <v>205</v>
      </c>
      <c r="B207" s="3">
        <v>12404</v>
      </c>
      <c r="C207" s="3">
        <v>8854</v>
      </c>
      <c r="D207" s="4">
        <v>110</v>
      </c>
      <c r="E207" s="3">
        <v>0</v>
      </c>
      <c r="F207" s="3">
        <v>21396</v>
      </c>
      <c r="G207" s="3">
        <v>46865</v>
      </c>
      <c r="H207" t="s">
        <v>205</v>
      </c>
      <c r="I207" s="11">
        <v>11994</v>
      </c>
      <c r="J207" s="11">
        <v>7854</v>
      </c>
      <c r="K207" s="11">
        <v>172</v>
      </c>
      <c r="L207" s="11">
        <v>44</v>
      </c>
      <c r="M207" s="11">
        <v>20065</v>
      </c>
      <c r="N207" s="11">
        <v>42806</v>
      </c>
      <c r="O207" t="s">
        <v>205</v>
      </c>
      <c r="P207" s="8">
        <f t="shared" si="33"/>
        <v>0.5797345298186577</v>
      </c>
      <c r="Q207" s="8">
        <f t="shared" si="34"/>
        <v>0.41381566647971585</v>
      </c>
      <c r="R207" s="8">
        <f t="shared" si="35"/>
        <v>6.4498037016264718E-3</v>
      </c>
      <c r="S207" s="9">
        <f t="shared" si="36"/>
        <v>0.59775728881136303</v>
      </c>
      <c r="T207" s="9">
        <f t="shared" si="37"/>
        <v>0.3914278594567655</v>
      </c>
      <c r="U207" s="9">
        <f t="shared" si="38"/>
        <v>1.0814851731871418E-2</v>
      </c>
      <c r="V207" s="12">
        <f t="shared" si="39"/>
        <v>2.0794646709858089E-2</v>
      </c>
      <c r="W207" s="7">
        <f t="shared" si="40"/>
        <v>1.8022758992705334E-2</v>
      </c>
      <c r="X207" s="7">
        <f t="shared" si="41"/>
        <v>-2.2387807022950346E-2</v>
      </c>
      <c r="Y207" s="7">
        <f t="shared" si="42"/>
        <v>4.3650480302449461E-3</v>
      </c>
    </row>
    <row r="208" spans="1:25">
      <c r="A208" t="s">
        <v>206</v>
      </c>
      <c r="B208" s="3">
        <v>1941</v>
      </c>
      <c r="C208" s="4">
        <v>487</v>
      </c>
      <c r="D208" s="4">
        <v>24</v>
      </c>
      <c r="E208" s="3">
        <v>0</v>
      </c>
      <c r="F208" s="3">
        <v>2457</v>
      </c>
      <c r="G208" s="3">
        <v>3767</v>
      </c>
      <c r="H208" t="s">
        <v>206</v>
      </c>
      <c r="I208" s="11">
        <v>1905</v>
      </c>
      <c r="J208" s="11">
        <v>323</v>
      </c>
      <c r="K208" s="11">
        <v>27</v>
      </c>
      <c r="L208" s="11">
        <v>1</v>
      </c>
      <c r="M208" s="11">
        <v>2259</v>
      </c>
      <c r="N208" s="11">
        <v>3803</v>
      </c>
      <c r="O208" t="s">
        <v>206</v>
      </c>
      <c r="P208" s="8">
        <f t="shared" si="33"/>
        <v>0.78998778998778996</v>
      </c>
      <c r="Q208" s="8">
        <f t="shared" si="34"/>
        <v>0.19820919820919822</v>
      </c>
      <c r="R208" s="8">
        <f t="shared" si="35"/>
        <v>1.1803011803011803E-2</v>
      </c>
      <c r="S208" s="9">
        <f t="shared" si="36"/>
        <v>0.84329349269588316</v>
      </c>
      <c r="T208" s="9">
        <f t="shared" si="37"/>
        <v>0.14298362107127047</v>
      </c>
      <c r="U208" s="9">
        <f t="shared" si="38"/>
        <v>1.3722886232846392E-2</v>
      </c>
      <c r="V208" s="12">
        <f t="shared" si="39"/>
        <v>5.5603536242343155E-2</v>
      </c>
      <c r="W208" s="7">
        <f t="shared" si="40"/>
        <v>5.3305702708093206E-2</v>
      </c>
      <c r="X208" s="7">
        <f t="shared" si="41"/>
        <v>-5.522557713792775E-2</v>
      </c>
      <c r="Y208" s="7">
        <f t="shared" si="42"/>
        <v>1.9198744298345883E-3</v>
      </c>
    </row>
    <row r="209" spans="1:25">
      <c r="A209" t="s">
        <v>207</v>
      </c>
      <c r="B209" s="4">
        <v>970</v>
      </c>
      <c r="C209" s="4">
        <v>324</v>
      </c>
      <c r="D209" s="4">
        <v>7</v>
      </c>
      <c r="E209" s="3">
        <v>0</v>
      </c>
      <c r="F209" s="3">
        <v>1304</v>
      </c>
      <c r="G209" s="3">
        <v>2030</v>
      </c>
      <c r="H209" t="s">
        <v>207</v>
      </c>
      <c r="I209" s="11">
        <v>781</v>
      </c>
      <c r="J209" s="11">
        <v>220</v>
      </c>
      <c r="K209" s="11">
        <v>7</v>
      </c>
      <c r="L209" s="11">
        <v>2</v>
      </c>
      <c r="M209" s="11">
        <v>1010</v>
      </c>
      <c r="N209" s="11">
        <v>1760</v>
      </c>
      <c r="O209" t="s">
        <v>207</v>
      </c>
      <c r="P209" s="8">
        <f t="shared" si="33"/>
        <v>0.74386503067484666</v>
      </c>
      <c r="Q209" s="8">
        <f t="shared" si="34"/>
        <v>0.24846625766871167</v>
      </c>
      <c r="R209" s="8">
        <f t="shared" si="35"/>
        <v>7.6687116564417178E-3</v>
      </c>
      <c r="S209" s="9">
        <f t="shared" si="36"/>
        <v>0.77326732673267329</v>
      </c>
      <c r="T209" s="9">
        <f t="shared" si="37"/>
        <v>0.21782178217821782</v>
      </c>
      <c r="U209" s="9">
        <f t="shared" si="38"/>
        <v>8.9108910891089101E-3</v>
      </c>
      <c r="V209" s="12">
        <f t="shared" si="39"/>
        <v>3.06061789833042E-2</v>
      </c>
      <c r="W209" s="7">
        <f t="shared" si="40"/>
        <v>2.9402296057826627E-2</v>
      </c>
      <c r="X209" s="7">
        <f t="shared" si="41"/>
        <v>-3.0644475490493844E-2</v>
      </c>
      <c r="Y209" s="7">
        <f t="shared" si="42"/>
        <v>1.2421794326671924E-3</v>
      </c>
    </row>
    <row r="210" spans="1:25">
      <c r="A210" t="s">
        <v>208</v>
      </c>
      <c r="B210" s="3">
        <v>4414</v>
      </c>
      <c r="C210" s="3">
        <v>1088</v>
      </c>
      <c r="D210" s="4">
        <v>41</v>
      </c>
      <c r="E210" s="3">
        <v>0</v>
      </c>
      <c r="F210" s="3">
        <v>5569</v>
      </c>
      <c r="G210" s="3">
        <v>10180</v>
      </c>
      <c r="H210" t="s">
        <v>208</v>
      </c>
      <c r="I210" s="11">
        <v>4121</v>
      </c>
      <c r="J210" s="11">
        <v>837</v>
      </c>
      <c r="K210" s="11">
        <v>41</v>
      </c>
      <c r="L210" s="11">
        <v>23</v>
      </c>
      <c r="M210" s="11">
        <v>5022</v>
      </c>
      <c r="N210" s="11">
        <v>9404</v>
      </c>
      <c r="O210" t="s">
        <v>208</v>
      </c>
      <c r="P210" s="8">
        <f t="shared" si="33"/>
        <v>0.792601903393787</v>
      </c>
      <c r="Q210" s="8">
        <f t="shared" si="34"/>
        <v>0.19536721134853655</v>
      </c>
      <c r="R210" s="8">
        <f t="shared" si="35"/>
        <v>1.2030885257676423E-2</v>
      </c>
      <c r="S210" s="9">
        <f t="shared" si="36"/>
        <v>0.82058940661091195</v>
      </c>
      <c r="T210" s="9">
        <f t="shared" si="37"/>
        <v>0.16666666666666666</v>
      </c>
      <c r="U210" s="9">
        <f t="shared" si="38"/>
        <v>1.2743926722421346E-2</v>
      </c>
      <c r="V210" s="12">
        <f t="shared" si="39"/>
        <v>2.8928202279005499E-2</v>
      </c>
      <c r="W210" s="7">
        <f t="shared" si="40"/>
        <v>2.7987503217124954E-2</v>
      </c>
      <c r="X210" s="7">
        <f t="shared" si="41"/>
        <v>-2.8700544681869888E-2</v>
      </c>
      <c r="Y210" s="7">
        <f t="shared" si="42"/>
        <v>7.1304146474492243E-4</v>
      </c>
    </row>
    <row r="211" spans="1:25">
      <c r="A211" t="s">
        <v>209</v>
      </c>
      <c r="B211" s="3">
        <v>1284</v>
      </c>
      <c r="C211" s="4">
        <v>208</v>
      </c>
      <c r="D211" s="4">
        <v>13</v>
      </c>
      <c r="E211" s="3">
        <v>0</v>
      </c>
      <c r="F211" s="3">
        <v>1505</v>
      </c>
      <c r="G211" s="3">
        <v>2486</v>
      </c>
      <c r="H211" t="s">
        <v>209</v>
      </c>
      <c r="I211" s="11">
        <v>1218</v>
      </c>
      <c r="J211" s="11">
        <v>131</v>
      </c>
      <c r="K211" s="11">
        <v>12</v>
      </c>
      <c r="L211" s="11">
        <v>2</v>
      </c>
      <c r="M211" s="11">
        <v>1363</v>
      </c>
      <c r="N211" s="11">
        <v>2350</v>
      </c>
      <c r="O211" t="s">
        <v>209</v>
      </c>
      <c r="P211" s="8">
        <f t="shared" si="33"/>
        <v>0.85315614617940194</v>
      </c>
      <c r="Q211" s="8">
        <f t="shared" si="34"/>
        <v>0.13820598006644519</v>
      </c>
      <c r="R211" s="8">
        <f t="shared" si="35"/>
        <v>8.6378737541528243E-3</v>
      </c>
      <c r="S211" s="9">
        <f t="shared" si="36"/>
        <v>0.8936170212765957</v>
      </c>
      <c r="T211" s="9">
        <f t="shared" si="37"/>
        <v>9.6111518708730748E-2</v>
      </c>
      <c r="U211" s="9">
        <f t="shared" si="38"/>
        <v>1.0271460014673514E-2</v>
      </c>
      <c r="V211" s="12">
        <f t="shared" si="39"/>
        <v>4.2301218060443957E-2</v>
      </c>
      <c r="W211" s="7">
        <f t="shared" si="40"/>
        <v>4.046087509719376E-2</v>
      </c>
      <c r="X211" s="7">
        <f t="shared" si="41"/>
        <v>-4.2094461357714441E-2</v>
      </c>
      <c r="Y211" s="7">
        <f t="shared" si="42"/>
        <v>1.6335862605206895E-3</v>
      </c>
    </row>
    <row r="212" spans="1:25">
      <c r="A212" t="s">
        <v>210</v>
      </c>
      <c r="B212" s="3">
        <v>6630</v>
      </c>
      <c r="C212" s="3">
        <v>2548</v>
      </c>
      <c r="D212" s="4">
        <v>38</v>
      </c>
      <c r="E212" s="3">
        <v>0</v>
      </c>
      <c r="F212" s="3">
        <v>9220</v>
      </c>
      <c r="G212" s="3">
        <v>14961</v>
      </c>
      <c r="H212" t="s">
        <v>210</v>
      </c>
      <c r="I212" s="11">
        <v>6870</v>
      </c>
      <c r="J212" s="11">
        <v>2318</v>
      </c>
      <c r="K212" s="11">
        <v>64</v>
      </c>
      <c r="L212" s="11">
        <v>9</v>
      </c>
      <c r="M212" s="11">
        <v>9268</v>
      </c>
      <c r="N212" s="11">
        <v>14387</v>
      </c>
      <c r="O212" t="s">
        <v>210</v>
      </c>
      <c r="P212" s="8">
        <f t="shared" si="33"/>
        <v>0.71908893709327548</v>
      </c>
      <c r="Q212" s="8">
        <f t="shared" si="34"/>
        <v>0.27635574837310195</v>
      </c>
      <c r="R212" s="8">
        <f t="shared" si="35"/>
        <v>4.5553145336225597E-3</v>
      </c>
      <c r="S212" s="9">
        <f t="shared" si="36"/>
        <v>0.74126025032369447</v>
      </c>
      <c r="T212" s="9">
        <f t="shared" si="37"/>
        <v>0.25010789814415191</v>
      </c>
      <c r="U212" s="9">
        <f t="shared" si="38"/>
        <v>8.6318515321536469E-3</v>
      </c>
      <c r="V212" s="12">
        <f t="shared" si="39"/>
        <v>2.533480670069721E-2</v>
      </c>
      <c r="W212" s="7">
        <f t="shared" si="40"/>
        <v>2.2171313230418987E-2</v>
      </c>
      <c r="X212" s="7">
        <f t="shared" si="41"/>
        <v>-2.6247850228950043E-2</v>
      </c>
      <c r="Y212" s="7">
        <f t="shared" si="42"/>
        <v>4.0765369985310872E-3</v>
      </c>
    </row>
    <row r="213" spans="1:25">
      <c r="A213" t="s">
        <v>211</v>
      </c>
      <c r="B213" s="4">
        <v>884</v>
      </c>
      <c r="C213" s="4">
        <v>127</v>
      </c>
      <c r="D213" s="4">
        <v>8</v>
      </c>
      <c r="E213" s="3">
        <v>0</v>
      </c>
      <c r="F213" s="3">
        <v>1020</v>
      </c>
      <c r="G213" s="3">
        <v>1488</v>
      </c>
      <c r="H213" t="s">
        <v>211</v>
      </c>
      <c r="I213" s="11">
        <v>908</v>
      </c>
      <c r="J213" s="11">
        <v>121</v>
      </c>
      <c r="K213" s="11">
        <v>9</v>
      </c>
      <c r="L213" s="11">
        <v>0</v>
      </c>
      <c r="M213" s="11">
        <v>1038</v>
      </c>
      <c r="N213" s="11">
        <v>1509</v>
      </c>
      <c r="O213" t="s">
        <v>211</v>
      </c>
      <c r="P213" s="8">
        <f t="shared" si="33"/>
        <v>0.8666666666666667</v>
      </c>
      <c r="Q213" s="8">
        <f t="shared" si="34"/>
        <v>0.12450980392156863</v>
      </c>
      <c r="R213" s="8">
        <f t="shared" si="35"/>
        <v>8.8235294117647058E-3</v>
      </c>
      <c r="S213" s="9">
        <f t="shared" si="36"/>
        <v>0.87475915221579958</v>
      </c>
      <c r="T213" s="9">
        <f t="shared" si="37"/>
        <v>0.11657032755298652</v>
      </c>
      <c r="U213" s="9">
        <f t="shared" si="38"/>
        <v>8.670520231213872E-3</v>
      </c>
      <c r="V213" s="12">
        <f t="shared" si="39"/>
        <v>8.0283067020788801E-3</v>
      </c>
      <c r="W213" s="7">
        <f t="shared" si="40"/>
        <v>8.0924855491328884E-3</v>
      </c>
      <c r="X213" s="7">
        <f t="shared" si="41"/>
        <v>-7.9394763685821101E-3</v>
      </c>
      <c r="Y213" s="7">
        <f t="shared" si="42"/>
        <v>-1.5300918055083379E-4</v>
      </c>
    </row>
    <row r="214" spans="1:25">
      <c r="A214" t="s">
        <v>212</v>
      </c>
      <c r="B214" s="3">
        <v>55187</v>
      </c>
      <c r="C214" s="3">
        <v>23726</v>
      </c>
      <c r="D214" s="4">
        <v>415</v>
      </c>
      <c r="E214" s="3">
        <v>0</v>
      </c>
      <c r="F214" s="3">
        <v>79561</v>
      </c>
      <c r="G214" s="3">
        <v>130132</v>
      </c>
      <c r="H214" t="s">
        <v>212</v>
      </c>
      <c r="I214" s="11">
        <v>61858</v>
      </c>
      <c r="J214" s="11">
        <v>22101</v>
      </c>
      <c r="K214" s="11">
        <v>701</v>
      </c>
      <c r="L214" s="11">
        <v>134</v>
      </c>
      <c r="M214" s="11">
        <v>84794</v>
      </c>
      <c r="N214" s="11">
        <v>124337</v>
      </c>
      <c r="O214" t="s">
        <v>212</v>
      </c>
      <c r="P214" s="8">
        <f t="shared" si="33"/>
        <v>0.69364387074068956</v>
      </c>
      <c r="Q214" s="8">
        <f t="shared" si="34"/>
        <v>0.29821143525093952</v>
      </c>
      <c r="R214" s="8">
        <f t="shared" si="35"/>
        <v>8.1446940083709351E-3</v>
      </c>
      <c r="S214" s="9">
        <f t="shared" si="36"/>
        <v>0.72950916338420169</v>
      </c>
      <c r="T214" s="9">
        <f t="shared" si="37"/>
        <v>0.26064344175295423</v>
      </c>
      <c r="U214" s="9">
        <f t="shared" si="38"/>
        <v>9.8473948628440694E-3</v>
      </c>
      <c r="V214" s="12">
        <f t="shared" si="39"/>
        <v>3.7424593836296705E-2</v>
      </c>
      <c r="W214" s="7">
        <f t="shared" si="40"/>
        <v>3.5865292643512126E-2</v>
      </c>
      <c r="X214" s="7">
        <f t="shared" si="41"/>
        <v>-3.7567993497985286E-2</v>
      </c>
      <c r="Y214" s="7">
        <f t="shared" si="42"/>
        <v>1.7027008544731343E-3</v>
      </c>
    </row>
    <row r="215" spans="1:25">
      <c r="A215" t="s">
        <v>213</v>
      </c>
      <c r="B215" s="3">
        <v>2677</v>
      </c>
      <c r="C215" s="4">
        <v>799</v>
      </c>
      <c r="D215" s="4">
        <v>34</v>
      </c>
      <c r="E215" s="3">
        <v>0</v>
      </c>
      <c r="F215" s="3">
        <v>3533</v>
      </c>
      <c r="G215" s="3">
        <v>5883</v>
      </c>
      <c r="H215" t="s">
        <v>213</v>
      </c>
      <c r="I215" s="11">
        <v>2858</v>
      </c>
      <c r="J215" s="11">
        <v>609</v>
      </c>
      <c r="K215" s="11">
        <v>32</v>
      </c>
      <c r="L215" s="11">
        <v>8</v>
      </c>
      <c r="M215" s="11">
        <v>3509</v>
      </c>
      <c r="N215" s="11">
        <v>5662</v>
      </c>
      <c r="O215" t="s">
        <v>213</v>
      </c>
      <c r="P215" s="8">
        <f t="shared" si="33"/>
        <v>0.7577129917916785</v>
      </c>
      <c r="Q215" s="8">
        <f t="shared" si="34"/>
        <v>0.22615341069912256</v>
      </c>
      <c r="R215" s="8">
        <f t="shared" si="35"/>
        <v>1.6133597509198981E-2</v>
      </c>
      <c r="S215" s="9">
        <f t="shared" si="36"/>
        <v>0.81447705899116563</v>
      </c>
      <c r="T215" s="9">
        <f t="shared" si="37"/>
        <v>0.17355371900826447</v>
      </c>
      <c r="U215" s="9">
        <f t="shared" si="38"/>
        <v>1.1969222000569962E-2</v>
      </c>
      <c r="V215" s="12">
        <f t="shared" si="39"/>
        <v>5.4205723336551714E-2</v>
      </c>
      <c r="W215" s="7">
        <f t="shared" si="40"/>
        <v>5.6764067199487123E-2</v>
      </c>
      <c r="X215" s="7">
        <f t="shared" si="41"/>
        <v>-5.2599691690858097E-2</v>
      </c>
      <c r="Y215" s="7">
        <f t="shared" si="42"/>
        <v>-4.1643755086290188E-3</v>
      </c>
    </row>
    <row r="216" spans="1:25">
      <c r="A216" t="s">
        <v>214</v>
      </c>
      <c r="B216" s="3">
        <v>1492</v>
      </c>
      <c r="C216" s="3">
        <v>8274</v>
      </c>
      <c r="D216" s="4">
        <v>26</v>
      </c>
      <c r="E216" s="3">
        <v>0</v>
      </c>
      <c r="F216" s="3">
        <v>9792</v>
      </c>
      <c r="G216" s="3">
        <v>27474</v>
      </c>
      <c r="H216" t="s">
        <v>214</v>
      </c>
      <c r="I216" s="11">
        <v>1540</v>
      </c>
      <c r="J216" s="11">
        <v>10248</v>
      </c>
      <c r="K216" s="11">
        <v>50</v>
      </c>
      <c r="L216" s="11">
        <v>21</v>
      </c>
      <c r="M216" s="11">
        <v>11864</v>
      </c>
      <c r="N216" s="11">
        <v>30627</v>
      </c>
      <c r="O216" t="s">
        <v>214</v>
      </c>
      <c r="P216" s="8">
        <f t="shared" si="33"/>
        <v>0.15236928104575165</v>
      </c>
      <c r="Q216" s="8">
        <f t="shared" si="34"/>
        <v>0.84497549019607843</v>
      </c>
      <c r="R216" s="8">
        <f t="shared" si="35"/>
        <v>2.6552287581699347E-3</v>
      </c>
      <c r="S216" s="9">
        <f t="shared" si="36"/>
        <v>0.12980445043830074</v>
      </c>
      <c r="T216" s="9">
        <f t="shared" si="37"/>
        <v>0.86378961564396495</v>
      </c>
      <c r="U216" s="9">
        <f t="shared" si="38"/>
        <v>6.4059339177343225E-3</v>
      </c>
      <c r="V216" s="12">
        <f t="shared" si="39"/>
        <v>-2.2133603276285024E-2</v>
      </c>
      <c r="W216" s="7">
        <f t="shared" si="40"/>
        <v>-2.2564830607450903E-2</v>
      </c>
      <c r="X216" s="7">
        <f t="shared" si="41"/>
        <v>1.8814125447886521E-2</v>
      </c>
      <c r="Y216" s="7">
        <f t="shared" si="42"/>
        <v>3.7507051595643878E-3</v>
      </c>
    </row>
    <row r="217" spans="1:25">
      <c r="A217" t="s">
        <v>215</v>
      </c>
      <c r="B217" s="3">
        <v>2869</v>
      </c>
      <c r="C217" s="4">
        <v>626</v>
      </c>
      <c r="D217" s="4">
        <v>30</v>
      </c>
      <c r="E217" s="3">
        <v>0</v>
      </c>
      <c r="F217" s="3">
        <v>3526</v>
      </c>
      <c r="G217" s="3">
        <v>5796</v>
      </c>
      <c r="H217" t="s">
        <v>215</v>
      </c>
      <c r="I217" s="11">
        <v>2891</v>
      </c>
      <c r="J217" s="11">
        <v>475</v>
      </c>
      <c r="K217" s="11">
        <v>32</v>
      </c>
      <c r="L217" s="11">
        <v>9</v>
      </c>
      <c r="M217" s="11">
        <v>3411</v>
      </c>
      <c r="N217" s="11">
        <v>5538</v>
      </c>
      <c r="O217" t="s">
        <v>215</v>
      </c>
      <c r="P217" s="8">
        <f t="shared" si="33"/>
        <v>0.81366988088485537</v>
      </c>
      <c r="Q217" s="8">
        <f t="shared" si="34"/>
        <v>0.17753828701077709</v>
      </c>
      <c r="R217" s="8">
        <f t="shared" si="35"/>
        <v>8.7918321043675557E-3</v>
      </c>
      <c r="S217" s="9">
        <f t="shared" si="36"/>
        <v>0.84755203752565234</v>
      </c>
      <c r="T217" s="9">
        <f t="shared" si="37"/>
        <v>0.13925535033714453</v>
      </c>
      <c r="U217" s="9">
        <f t="shared" si="38"/>
        <v>1.3192612137203167E-2</v>
      </c>
      <c r="V217" s="12">
        <f t="shared" si="39"/>
        <v>3.7995965716238311E-2</v>
      </c>
      <c r="W217" s="7">
        <f t="shared" si="40"/>
        <v>3.3882156640796968E-2</v>
      </c>
      <c r="X217" s="7">
        <f t="shared" si="41"/>
        <v>-3.8282936673632556E-2</v>
      </c>
      <c r="Y217" s="7">
        <f t="shared" si="42"/>
        <v>4.4007800328356109E-3</v>
      </c>
    </row>
    <row r="218" spans="1:25">
      <c r="A218" t="s">
        <v>216</v>
      </c>
      <c r="B218" s="4">
        <v>520</v>
      </c>
      <c r="C218" s="4">
        <v>97</v>
      </c>
      <c r="D218" s="4">
        <v>2</v>
      </c>
      <c r="E218" s="3">
        <v>0</v>
      </c>
      <c r="F218" s="4">
        <v>619</v>
      </c>
      <c r="G218" s="4">
        <v>906</v>
      </c>
      <c r="H218" t="s">
        <v>216</v>
      </c>
      <c r="I218" s="11">
        <v>459</v>
      </c>
      <c r="J218" s="11">
        <v>31</v>
      </c>
      <c r="K218" s="11">
        <v>3</v>
      </c>
      <c r="L218" s="11">
        <v>1</v>
      </c>
      <c r="M218" s="11">
        <v>494</v>
      </c>
      <c r="N218" s="11">
        <v>851</v>
      </c>
      <c r="O218" t="s">
        <v>216</v>
      </c>
      <c r="P218" s="8">
        <f t="shared" si="33"/>
        <v>0.84006462035541196</v>
      </c>
      <c r="Q218" s="8">
        <f t="shared" si="34"/>
        <v>0.15670436187399031</v>
      </c>
      <c r="R218" s="8">
        <f t="shared" si="35"/>
        <v>3.2310177705977385E-3</v>
      </c>
      <c r="S218" s="9">
        <f t="shared" si="36"/>
        <v>0.92914979757085026</v>
      </c>
      <c r="T218" s="9">
        <f t="shared" si="37"/>
        <v>6.2753036437246959E-2</v>
      </c>
      <c r="U218" s="9">
        <f t="shared" si="38"/>
        <v>8.0971659919028341E-3</v>
      </c>
      <c r="V218" s="12">
        <f t="shared" si="39"/>
        <v>9.3947011543677461E-2</v>
      </c>
      <c r="W218" s="7">
        <f t="shared" si="40"/>
        <v>8.9085177215438294E-2</v>
      </c>
      <c r="X218" s="7">
        <f t="shared" si="41"/>
        <v>-9.3951325436743352E-2</v>
      </c>
      <c r="Y218" s="7">
        <f t="shared" si="42"/>
        <v>4.8661482213050956E-3</v>
      </c>
    </row>
    <row r="219" spans="1:25">
      <c r="A219" t="s">
        <v>217</v>
      </c>
      <c r="B219" s="4">
        <v>524</v>
      </c>
      <c r="C219" s="4">
        <v>206</v>
      </c>
      <c r="D219" s="4">
        <v>5</v>
      </c>
      <c r="E219" s="3">
        <v>0</v>
      </c>
      <c r="F219" s="4">
        <v>735</v>
      </c>
      <c r="G219" s="3">
        <v>1095</v>
      </c>
      <c r="H219" t="s">
        <v>217</v>
      </c>
      <c r="I219" s="11">
        <v>507</v>
      </c>
      <c r="J219" s="11">
        <v>160</v>
      </c>
      <c r="K219" s="11">
        <v>5</v>
      </c>
      <c r="L219" s="11">
        <v>3</v>
      </c>
      <c r="M219" s="11">
        <v>675</v>
      </c>
      <c r="N219" s="11">
        <v>1056</v>
      </c>
      <c r="O219" t="s">
        <v>217</v>
      </c>
      <c r="P219" s="8">
        <f t="shared" si="33"/>
        <v>0.71292517006802725</v>
      </c>
      <c r="Q219" s="8">
        <f t="shared" si="34"/>
        <v>0.28027210884353743</v>
      </c>
      <c r="R219" s="8">
        <f t="shared" si="35"/>
        <v>6.8027210884353739E-3</v>
      </c>
      <c r="S219" s="9">
        <f t="shared" si="36"/>
        <v>0.75111111111111106</v>
      </c>
      <c r="T219" s="9">
        <f t="shared" si="37"/>
        <v>0.23703703703703705</v>
      </c>
      <c r="U219" s="9">
        <f t="shared" si="38"/>
        <v>1.1851851851851851E-2</v>
      </c>
      <c r="V219" s="12">
        <f t="shared" si="39"/>
        <v>4.2311720851902712E-2</v>
      </c>
      <c r="W219" s="7">
        <f t="shared" si="40"/>
        <v>3.8185941043083815E-2</v>
      </c>
      <c r="X219" s="7">
        <f t="shared" si="41"/>
        <v>-4.323507180650038E-2</v>
      </c>
      <c r="Y219" s="7">
        <f t="shared" si="42"/>
        <v>5.0491307634164774E-3</v>
      </c>
    </row>
    <row r="220" spans="1:25">
      <c r="A220" t="s">
        <v>218</v>
      </c>
      <c r="B220" s="3">
        <v>1189</v>
      </c>
      <c r="C220" s="4">
        <v>381</v>
      </c>
      <c r="D220" s="4">
        <v>8</v>
      </c>
      <c r="E220" s="3">
        <v>0</v>
      </c>
      <c r="F220" s="3">
        <v>1578</v>
      </c>
      <c r="G220" s="3">
        <v>2708</v>
      </c>
      <c r="H220" t="s">
        <v>218</v>
      </c>
      <c r="I220" s="11">
        <v>1110</v>
      </c>
      <c r="J220" s="11">
        <v>369</v>
      </c>
      <c r="K220" s="11">
        <v>8</v>
      </c>
      <c r="L220" s="11">
        <v>2</v>
      </c>
      <c r="M220" s="11">
        <v>1489</v>
      </c>
      <c r="N220" s="11">
        <v>2553</v>
      </c>
      <c r="O220" t="s">
        <v>218</v>
      </c>
      <c r="P220" s="8">
        <f t="shared" si="33"/>
        <v>0.75348542458808621</v>
      </c>
      <c r="Q220" s="8">
        <f t="shared" si="34"/>
        <v>0.2414448669201521</v>
      </c>
      <c r="R220" s="8">
        <f t="shared" si="35"/>
        <v>5.0697084917617234E-3</v>
      </c>
      <c r="S220" s="9">
        <f t="shared" si="36"/>
        <v>0.74546675621222291</v>
      </c>
      <c r="T220" s="9">
        <f t="shared" si="37"/>
        <v>0.24781732706514439</v>
      </c>
      <c r="U220" s="9">
        <f t="shared" si="38"/>
        <v>6.7159167226326392E-3</v>
      </c>
      <c r="V220" s="12">
        <f t="shared" si="39"/>
        <v>-6.8177413728505165E-3</v>
      </c>
      <c r="W220" s="7">
        <f t="shared" si="40"/>
        <v>-8.0186683758632915E-3</v>
      </c>
      <c r="X220" s="7">
        <f t="shared" si="41"/>
        <v>6.3724601449922924E-3</v>
      </c>
      <c r="Y220" s="7">
        <f t="shared" si="42"/>
        <v>1.6462082308709158E-3</v>
      </c>
    </row>
    <row r="221" spans="1:25">
      <c r="A221" t="s">
        <v>219</v>
      </c>
      <c r="B221" s="3">
        <v>1683</v>
      </c>
      <c r="C221" s="4">
        <v>813</v>
      </c>
      <c r="D221" s="4">
        <v>33</v>
      </c>
      <c r="E221" s="3">
        <v>0</v>
      </c>
      <c r="F221" s="3">
        <v>2535</v>
      </c>
      <c r="G221" s="3">
        <v>4621</v>
      </c>
      <c r="H221" t="s">
        <v>219</v>
      </c>
      <c r="I221" s="11">
        <v>1654</v>
      </c>
      <c r="J221" s="11">
        <v>579</v>
      </c>
      <c r="K221" s="11">
        <v>24</v>
      </c>
      <c r="L221" s="11">
        <v>8</v>
      </c>
      <c r="M221" s="11">
        <v>2269</v>
      </c>
      <c r="N221" s="11">
        <v>4182</v>
      </c>
      <c r="O221" t="s">
        <v>219</v>
      </c>
      <c r="P221" s="8">
        <f t="shared" si="33"/>
        <v>0.663905325443787</v>
      </c>
      <c r="Q221" s="8">
        <f t="shared" si="34"/>
        <v>0.32071005917159762</v>
      </c>
      <c r="R221" s="8">
        <f t="shared" si="35"/>
        <v>1.5384615384615385E-2</v>
      </c>
      <c r="S221" s="9">
        <f t="shared" si="36"/>
        <v>0.72895548699867785</v>
      </c>
      <c r="T221" s="9">
        <f t="shared" si="37"/>
        <v>0.25517849272807402</v>
      </c>
      <c r="U221" s="9">
        <f t="shared" si="38"/>
        <v>1.5866020273248127E-2</v>
      </c>
      <c r="V221" s="12">
        <f t="shared" si="39"/>
        <v>6.6428722139929008E-2</v>
      </c>
      <c r="W221" s="7">
        <f t="shared" si="40"/>
        <v>6.5050161554890851E-2</v>
      </c>
      <c r="X221" s="7">
        <f t="shared" si="41"/>
        <v>-6.5531566443523592E-2</v>
      </c>
      <c r="Y221" s="7">
        <f t="shared" si="42"/>
        <v>4.8140488863274156E-4</v>
      </c>
    </row>
    <row r="222" spans="1:25">
      <c r="A222" t="s">
        <v>220</v>
      </c>
      <c r="B222" s="3">
        <v>348420</v>
      </c>
      <c r="C222" s="3">
        <v>274880</v>
      </c>
      <c r="D222" s="3">
        <v>4211</v>
      </c>
      <c r="E222" s="3">
        <v>0</v>
      </c>
      <c r="F222" s="3">
        <v>628553</v>
      </c>
      <c r="G222" s="3">
        <v>965232</v>
      </c>
      <c r="H222" t="s">
        <v>220</v>
      </c>
      <c r="I222" s="11">
        <v>348686</v>
      </c>
      <c r="J222" s="11">
        <v>252789</v>
      </c>
      <c r="K222" s="11">
        <v>6903</v>
      </c>
      <c r="L222" s="11">
        <v>1771</v>
      </c>
      <c r="M222" s="11">
        <v>610321</v>
      </c>
      <c r="N222" s="11">
        <v>974880</v>
      </c>
      <c r="O222" t="s">
        <v>220</v>
      </c>
      <c r="P222" s="8">
        <f t="shared" si="33"/>
        <v>0.55432079713246141</v>
      </c>
      <c r="Q222" s="8">
        <f t="shared" si="34"/>
        <v>0.43732191239243151</v>
      </c>
      <c r="R222" s="8">
        <f t="shared" si="35"/>
        <v>8.3572904751071115E-3</v>
      </c>
      <c r="S222" s="9">
        <f t="shared" si="36"/>
        <v>0.57131575023635106</v>
      </c>
      <c r="T222" s="9">
        <f t="shared" si="37"/>
        <v>0.41419023759628132</v>
      </c>
      <c r="U222" s="9">
        <f t="shared" si="38"/>
        <v>1.4494012167367664E-2</v>
      </c>
      <c r="V222" s="12">
        <f t="shared" si="39"/>
        <v>2.0725733286279913E-2</v>
      </c>
      <c r="W222" s="7">
        <f t="shared" si="40"/>
        <v>1.6994953103889654E-2</v>
      </c>
      <c r="X222" s="7">
        <f t="shared" si="41"/>
        <v>-2.3131674796150192E-2</v>
      </c>
      <c r="Y222" s="7">
        <f t="shared" si="42"/>
        <v>6.1367216922605522E-3</v>
      </c>
    </row>
    <row r="223" spans="1:25">
      <c r="A223" t="s">
        <v>221</v>
      </c>
      <c r="B223" s="3">
        <v>34317</v>
      </c>
      <c r="C223" s="3">
        <v>12690</v>
      </c>
      <c r="D223" s="4">
        <v>362</v>
      </c>
      <c r="E223" s="3">
        <v>0</v>
      </c>
      <c r="F223" s="3">
        <v>47439</v>
      </c>
      <c r="G223" s="3">
        <v>79667</v>
      </c>
      <c r="H223" t="s">
        <v>221</v>
      </c>
      <c r="I223" s="11">
        <v>32853</v>
      </c>
      <c r="J223" s="11">
        <v>9725</v>
      </c>
      <c r="K223" s="11">
        <v>475</v>
      </c>
      <c r="L223" s="11">
        <v>117</v>
      </c>
      <c r="M223" s="11">
        <v>43185</v>
      </c>
      <c r="N223" s="11">
        <v>75696</v>
      </c>
      <c r="O223" t="s">
        <v>221</v>
      </c>
      <c r="P223" s="8">
        <f t="shared" si="33"/>
        <v>0.72339214570290267</v>
      </c>
      <c r="Q223" s="8">
        <f t="shared" si="34"/>
        <v>0.26750142287990891</v>
      </c>
      <c r="R223" s="8">
        <f t="shared" si="35"/>
        <v>9.1064314171883896E-3</v>
      </c>
      <c r="S223" s="9">
        <f t="shared" si="36"/>
        <v>0.76075026050712058</v>
      </c>
      <c r="T223" s="9">
        <f t="shared" si="37"/>
        <v>0.22519393307861527</v>
      </c>
      <c r="U223" s="9">
        <f t="shared" si="38"/>
        <v>1.4055806414264212E-2</v>
      </c>
      <c r="V223" s="12">
        <f t="shared" si="39"/>
        <v>4.1555452952663163E-2</v>
      </c>
      <c r="W223" s="7">
        <f t="shared" si="40"/>
        <v>3.7358114804217912E-2</v>
      </c>
      <c r="X223" s="7">
        <f t="shared" si="41"/>
        <v>-4.2307489801293646E-2</v>
      </c>
      <c r="Y223" s="7">
        <f t="shared" si="42"/>
        <v>4.9493749970758224E-3</v>
      </c>
    </row>
    <row r="224" spans="1:25">
      <c r="A224" t="s">
        <v>222</v>
      </c>
      <c r="B224" s="4">
        <v>323</v>
      </c>
      <c r="C224" s="4">
        <v>186</v>
      </c>
      <c r="D224" s="4">
        <v>3</v>
      </c>
      <c r="E224" s="3">
        <v>0</v>
      </c>
      <c r="F224" s="4">
        <v>519</v>
      </c>
      <c r="G224" s="4">
        <v>831</v>
      </c>
      <c r="H224" t="s">
        <v>222</v>
      </c>
      <c r="I224" s="11">
        <v>358</v>
      </c>
      <c r="J224" s="11">
        <v>184</v>
      </c>
      <c r="K224" s="11">
        <v>10</v>
      </c>
      <c r="L224" s="11">
        <v>1</v>
      </c>
      <c r="M224" s="11">
        <v>555</v>
      </c>
      <c r="N224" s="11">
        <v>894</v>
      </c>
      <c r="O224" t="s">
        <v>222</v>
      </c>
      <c r="P224" s="8">
        <f t="shared" si="33"/>
        <v>0.62235067437379576</v>
      </c>
      <c r="Q224" s="8">
        <f t="shared" si="34"/>
        <v>0.3583815028901734</v>
      </c>
      <c r="R224" s="8">
        <f t="shared" si="35"/>
        <v>1.9267822736030827E-2</v>
      </c>
      <c r="S224" s="9">
        <f t="shared" si="36"/>
        <v>0.64504504504504501</v>
      </c>
      <c r="T224" s="9">
        <f t="shared" si="37"/>
        <v>0.33153153153153153</v>
      </c>
      <c r="U224" s="9">
        <f t="shared" si="38"/>
        <v>2.3423423423423424E-2</v>
      </c>
      <c r="V224" s="12">
        <f t="shared" si="39"/>
        <v>2.5939002022633217E-2</v>
      </c>
      <c r="W224" s="7">
        <f t="shared" si="40"/>
        <v>2.2694370671249242E-2</v>
      </c>
      <c r="X224" s="7">
        <f t="shared" si="41"/>
        <v>-2.6849971358641866E-2</v>
      </c>
      <c r="Y224" s="7">
        <f t="shared" si="42"/>
        <v>4.1556006873925966E-3</v>
      </c>
    </row>
    <row r="225" spans="1:25">
      <c r="A225" t="s">
        <v>223</v>
      </c>
      <c r="B225" s="3">
        <v>2879</v>
      </c>
      <c r="C225" s="3">
        <v>1379</v>
      </c>
      <c r="D225" s="4">
        <v>22</v>
      </c>
      <c r="E225" s="3">
        <v>0</v>
      </c>
      <c r="F225" s="3">
        <v>4280</v>
      </c>
      <c r="G225" s="3">
        <v>7571</v>
      </c>
      <c r="H225" t="s">
        <v>223</v>
      </c>
      <c r="I225" s="11">
        <v>2602</v>
      </c>
      <c r="J225" s="11">
        <v>1059</v>
      </c>
      <c r="K225" s="11">
        <v>39</v>
      </c>
      <c r="L225" s="11">
        <v>7</v>
      </c>
      <c r="M225" s="11">
        <v>3709</v>
      </c>
      <c r="N225" s="11">
        <v>7260</v>
      </c>
      <c r="O225" t="s">
        <v>223</v>
      </c>
      <c r="P225" s="8">
        <f t="shared" si="33"/>
        <v>0.67266355140186918</v>
      </c>
      <c r="Q225" s="8">
        <f t="shared" si="34"/>
        <v>0.32219626168224297</v>
      </c>
      <c r="R225" s="8">
        <f t="shared" si="35"/>
        <v>5.1401869158878505E-3</v>
      </c>
      <c r="S225" s="9">
        <f t="shared" si="36"/>
        <v>0.70153680237260718</v>
      </c>
      <c r="T225" s="9">
        <f t="shared" si="37"/>
        <v>0.28552170396333243</v>
      </c>
      <c r="U225" s="9">
        <f t="shared" si="38"/>
        <v>1.2941493664060394E-2</v>
      </c>
      <c r="V225" s="12">
        <f t="shared" si="39"/>
        <v>3.4595739510658419E-2</v>
      </c>
      <c r="W225" s="7">
        <f t="shared" si="40"/>
        <v>2.8873250970738007E-2</v>
      </c>
      <c r="X225" s="7">
        <f t="shared" si="41"/>
        <v>-3.6674557718910539E-2</v>
      </c>
      <c r="Y225" s="7">
        <f t="shared" si="42"/>
        <v>7.8013067481725431E-3</v>
      </c>
    </row>
    <row r="226" spans="1:25">
      <c r="A226" t="s">
        <v>224</v>
      </c>
      <c r="B226" s="4">
        <v>671</v>
      </c>
      <c r="C226" s="4">
        <v>166</v>
      </c>
      <c r="D226" s="4">
        <v>1</v>
      </c>
      <c r="E226" s="3">
        <v>0</v>
      </c>
      <c r="F226" s="4">
        <v>838</v>
      </c>
      <c r="G226" s="3">
        <v>1237</v>
      </c>
      <c r="H226" t="s">
        <v>224</v>
      </c>
      <c r="I226" s="11">
        <v>700</v>
      </c>
      <c r="J226" s="11">
        <v>109</v>
      </c>
      <c r="K226" s="11">
        <v>0</v>
      </c>
      <c r="L226" s="11">
        <v>4</v>
      </c>
      <c r="M226" s="11">
        <v>813</v>
      </c>
      <c r="N226" s="11">
        <v>1286</v>
      </c>
      <c r="O226" t="s">
        <v>224</v>
      </c>
      <c r="P226" s="8">
        <f t="shared" si="33"/>
        <v>0.80071599045346065</v>
      </c>
      <c r="Q226" s="8">
        <f t="shared" si="34"/>
        <v>0.19809069212410502</v>
      </c>
      <c r="R226" s="8">
        <f t="shared" si="35"/>
        <v>1.1933174224343676E-3</v>
      </c>
      <c r="S226" s="9">
        <f t="shared" si="36"/>
        <v>0.86100861008610086</v>
      </c>
      <c r="T226" s="9">
        <f t="shared" si="37"/>
        <v>0.13407134071340712</v>
      </c>
      <c r="U226" s="9">
        <f t="shared" si="38"/>
        <v>4.9200492004920051E-3</v>
      </c>
      <c r="V226" s="12">
        <f t="shared" si="39"/>
        <v>6.3593119815457233E-2</v>
      </c>
      <c r="W226" s="7">
        <f t="shared" si="40"/>
        <v>6.029261963264021E-2</v>
      </c>
      <c r="X226" s="7">
        <f t="shared" si="41"/>
        <v>-6.4019351410697894E-2</v>
      </c>
      <c r="Y226" s="7">
        <f t="shared" si="42"/>
        <v>3.7267317780576375E-3</v>
      </c>
    </row>
    <row r="227" spans="1:25">
      <c r="A227" t="s">
        <v>225</v>
      </c>
      <c r="B227" s="3">
        <v>6028</v>
      </c>
      <c r="C227" s="3">
        <v>3145</v>
      </c>
      <c r="D227" s="4">
        <v>67</v>
      </c>
      <c r="E227" s="3">
        <v>0</v>
      </c>
      <c r="F227" s="3">
        <v>9245</v>
      </c>
      <c r="G227" s="3">
        <v>15828</v>
      </c>
      <c r="H227" t="s">
        <v>225</v>
      </c>
      <c r="I227" s="11">
        <v>6062</v>
      </c>
      <c r="J227" s="11">
        <v>2638</v>
      </c>
      <c r="K227" s="11">
        <v>61</v>
      </c>
      <c r="L227" s="11">
        <v>29</v>
      </c>
      <c r="M227" s="11">
        <v>8790</v>
      </c>
      <c r="N227" s="11">
        <v>15821</v>
      </c>
      <c r="O227" t="s">
        <v>225</v>
      </c>
      <c r="P227" s="8">
        <f t="shared" si="33"/>
        <v>0.65202812330989723</v>
      </c>
      <c r="Q227" s="8">
        <f t="shared" si="34"/>
        <v>0.34018388318009735</v>
      </c>
      <c r="R227" s="8">
        <f t="shared" si="35"/>
        <v>7.7879935100054086E-3</v>
      </c>
      <c r="S227" s="9">
        <f t="shared" si="36"/>
        <v>0.6896473265073948</v>
      </c>
      <c r="T227" s="9">
        <f t="shared" si="37"/>
        <v>0.30011376564277586</v>
      </c>
      <c r="U227" s="9">
        <f t="shared" si="38"/>
        <v>1.0238907849829351E-2</v>
      </c>
      <c r="V227" s="12">
        <f t="shared" si="39"/>
        <v>3.9635637321424388E-2</v>
      </c>
      <c r="W227" s="7">
        <f t="shared" si="40"/>
        <v>3.7619203197497564E-2</v>
      </c>
      <c r="X227" s="7">
        <f t="shared" si="41"/>
        <v>-4.0070117537321481E-2</v>
      </c>
      <c r="Y227" s="7">
        <f t="shared" si="42"/>
        <v>2.4509143398239426E-3</v>
      </c>
    </row>
    <row r="228" spans="1:25">
      <c r="A228" t="s">
        <v>226</v>
      </c>
      <c r="B228" s="3">
        <v>27362</v>
      </c>
      <c r="C228" s="3">
        <v>11158</v>
      </c>
      <c r="D228" s="4">
        <v>275</v>
      </c>
      <c r="E228" s="3">
        <v>0</v>
      </c>
      <c r="F228" s="3">
        <v>38861</v>
      </c>
      <c r="G228" s="3">
        <v>64400</v>
      </c>
      <c r="H228" t="s">
        <v>226</v>
      </c>
      <c r="I228" s="11">
        <v>26749</v>
      </c>
      <c r="J228" s="11">
        <v>9246</v>
      </c>
      <c r="K228" s="11">
        <v>448</v>
      </c>
      <c r="L228" s="11">
        <v>84</v>
      </c>
      <c r="M228" s="11">
        <v>36530</v>
      </c>
      <c r="N228" s="11">
        <v>61817</v>
      </c>
      <c r="O228" t="s">
        <v>226</v>
      </c>
      <c r="P228" s="8">
        <f t="shared" si="33"/>
        <v>0.70409922544453307</v>
      </c>
      <c r="Q228" s="8">
        <f t="shared" si="34"/>
        <v>0.2871259102956692</v>
      </c>
      <c r="R228" s="8">
        <f t="shared" si="35"/>
        <v>8.7748642597977409E-3</v>
      </c>
      <c r="S228" s="9">
        <f t="shared" si="36"/>
        <v>0.73224746783465644</v>
      </c>
      <c r="T228" s="9">
        <f t="shared" si="37"/>
        <v>0.25310703531344103</v>
      </c>
      <c r="U228" s="9">
        <f t="shared" si="38"/>
        <v>1.4645496851902546E-2</v>
      </c>
      <c r="V228" s="12">
        <f t="shared" si="39"/>
        <v>3.2798695503601261E-2</v>
      </c>
      <c r="W228" s="7">
        <f t="shared" si="40"/>
        <v>2.8148242390123368E-2</v>
      </c>
      <c r="X228" s="7">
        <f t="shared" si="41"/>
        <v>-3.4018874982228164E-2</v>
      </c>
      <c r="Y228" s="7">
        <f t="shared" si="42"/>
        <v>5.8706325921048051E-3</v>
      </c>
    </row>
    <row r="229" spans="1:25">
      <c r="A229" t="s">
        <v>227</v>
      </c>
      <c r="B229" s="3">
        <v>136981</v>
      </c>
      <c r="C229" s="3">
        <v>254017</v>
      </c>
      <c r="D229" s="3">
        <v>4930</v>
      </c>
      <c r="E229" s="3">
        <v>0</v>
      </c>
      <c r="F229" s="3">
        <v>397714</v>
      </c>
      <c r="G229" s="3">
        <v>611367</v>
      </c>
      <c r="H229" t="s">
        <v>227</v>
      </c>
      <c r="I229" s="11">
        <v>139503</v>
      </c>
      <c r="J229" s="11">
        <v>231540</v>
      </c>
      <c r="K229" s="11">
        <v>10487</v>
      </c>
      <c r="L229" s="11">
        <v>3360</v>
      </c>
      <c r="M229" s="11">
        <v>385081</v>
      </c>
      <c r="N229" s="11">
        <v>632962</v>
      </c>
      <c r="O229" t="s">
        <v>227</v>
      </c>
      <c r="P229" s="8">
        <f t="shared" si="33"/>
        <v>0.34442086524487447</v>
      </c>
      <c r="Q229" s="8">
        <f t="shared" si="34"/>
        <v>0.63869262837114105</v>
      </c>
      <c r="R229" s="8">
        <f t="shared" si="35"/>
        <v>1.6886506383984472E-2</v>
      </c>
      <c r="S229" s="9">
        <f t="shared" si="36"/>
        <v>0.36226923686185503</v>
      </c>
      <c r="T229" s="9">
        <f t="shared" si="37"/>
        <v>0.60127609515920022</v>
      </c>
      <c r="U229" s="9">
        <f t="shared" si="38"/>
        <v>3.6454667978944692E-2</v>
      </c>
      <c r="V229" s="12">
        <f t="shared" si="39"/>
        <v>2.5638460906099392E-2</v>
      </c>
      <c r="W229" s="7">
        <f t="shared" si="40"/>
        <v>1.7848371616980552E-2</v>
      </c>
      <c r="X229" s="7">
        <f t="shared" si="41"/>
        <v>-3.7416533211940828E-2</v>
      </c>
      <c r="Y229" s="7">
        <f t="shared" si="42"/>
        <v>1.9568161594960221E-2</v>
      </c>
    </row>
    <row r="230" spans="1:25">
      <c r="A230" t="s">
        <v>228</v>
      </c>
      <c r="B230" s="3">
        <v>4095</v>
      </c>
      <c r="C230" s="3">
        <v>1925</v>
      </c>
      <c r="D230" s="4">
        <v>52</v>
      </c>
      <c r="E230" s="3">
        <v>0</v>
      </c>
      <c r="F230" s="3">
        <v>6077</v>
      </c>
      <c r="G230" s="3">
        <v>11353</v>
      </c>
      <c r="H230" t="s">
        <v>228</v>
      </c>
      <c r="I230" s="11">
        <v>4537</v>
      </c>
      <c r="J230" s="11">
        <v>1614</v>
      </c>
      <c r="K230" s="11">
        <v>61</v>
      </c>
      <c r="L230" s="11">
        <v>22</v>
      </c>
      <c r="M230" s="11">
        <v>6258</v>
      </c>
      <c r="N230" s="11">
        <v>11733</v>
      </c>
      <c r="O230" t="s">
        <v>228</v>
      </c>
      <c r="P230" s="8">
        <f t="shared" si="33"/>
        <v>0.67385222971861114</v>
      </c>
      <c r="Q230" s="8">
        <f t="shared" si="34"/>
        <v>0.31676814217541549</v>
      </c>
      <c r="R230" s="8">
        <f t="shared" si="35"/>
        <v>9.3796281059733422E-3</v>
      </c>
      <c r="S230" s="9">
        <f t="shared" si="36"/>
        <v>0.72499201022690951</v>
      </c>
      <c r="T230" s="9">
        <f t="shared" si="37"/>
        <v>0.2579098753595398</v>
      </c>
      <c r="U230" s="9">
        <f t="shared" si="38"/>
        <v>1.7098114413550657E-2</v>
      </c>
      <c r="V230" s="12">
        <f t="shared" si="39"/>
        <v>5.7371083544744073E-2</v>
      </c>
      <c r="W230" s="7">
        <f t="shared" si="40"/>
        <v>5.1139780508298371E-2</v>
      </c>
      <c r="X230" s="7">
        <f t="shared" si="41"/>
        <v>-5.8858266815875693E-2</v>
      </c>
      <c r="Y230" s="7">
        <f t="shared" si="42"/>
        <v>7.7184863075773144E-3</v>
      </c>
    </row>
    <row r="231" spans="1:25">
      <c r="A231" t="s">
        <v>229</v>
      </c>
      <c r="B231" s="3">
        <v>5644</v>
      </c>
      <c r="C231" s="3">
        <v>2166</v>
      </c>
      <c r="D231" s="4">
        <v>98</v>
      </c>
      <c r="E231" s="3">
        <v>0</v>
      </c>
      <c r="F231" s="3">
        <v>7910</v>
      </c>
      <c r="G231" s="3">
        <v>13480</v>
      </c>
      <c r="H231" t="s">
        <v>229</v>
      </c>
      <c r="I231" s="11">
        <v>5889</v>
      </c>
      <c r="J231" s="11">
        <v>1659</v>
      </c>
      <c r="K231" s="11">
        <v>58</v>
      </c>
      <c r="L231" s="11">
        <v>17</v>
      </c>
      <c r="M231" s="11">
        <v>7623</v>
      </c>
      <c r="N231" s="11">
        <v>13073</v>
      </c>
      <c r="O231" t="s">
        <v>229</v>
      </c>
      <c r="P231" s="8">
        <f t="shared" si="33"/>
        <v>0.71352718078381794</v>
      </c>
      <c r="Q231" s="8">
        <f t="shared" si="34"/>
        <v>0.2738305941845765</v>
      </c>
      <c r="R231" s="8">
        <f t="shared" si="35"/>
        <v>1.2642225031605562E-2</v>
      </c>
      <c r="S231" s="9">
        <f t="shared" si="36"/>
        <v>0.77253049980322708</v>
      </c>
      <c r="T231" s="9">
        <f t="shared" si="37"/>
        <v>0.21763085399449036</v>
      </c>
      <c r="U231" s="9">
        <f t="shared" si="38"/>
        <v>9.8386462022825652E-3</v>
      </c>
      <c r="V231" s="12">
        <f t="shared" si="39"/>
        <v>5.7543425024783712E-2</v>
      </c>
      <c r="W231" s="7">
        <f t="shared" si="40"/>
        <v>5.9003319019409139E-2</v>
      </c>
      <c r="X231" s="7">
        <f t="shared" si="41"/>
        <v>-5.6199740190086139E-2</v>
      </c>
      <c r="Y231" s="7">
        <f t="shared" si="42"/>
        <v>-2.8035788293229967E-3</v>
      </c>
    </row>
    <row r="232" spans="1:25">
      <c r="A232" t="s">
        <v>230</v>
      </c>
      <c r="B232" s="3">
        <v>11222</v>
      </c>
      <c r="C232" s="3">
        <v>3790</v>
      </c>
      <c r="D232" s="4">
        <v>112</v>
      </c>
      <c r="E232" s="3">
        <v>0</v>
      </c>
      <c r="F232" s="3">
        <v>15164</v>
      </c>
      <c r="G232" s="3">
        <v>26374</v>
      </c>
      <c r="H232" t="s">
        <v>230</v>
      </c>
      <c r="I232" s="11">
        <v>11948</v>
      </c>
      <c r="J232" s="11">
        <v>2953</v>
      </c>
      <c r="K232" s="11">
        <v>128</v>
      </c>
      <c r="L232" s="11">
        <v>20</v>
      </c>
      <c r="M232" s="11">
        <v>15053</v>
      </c>
      <c r="N232" s="11">
        <v>26825</v>
      </c>
      <c r="O232" t="s">
        <v>230</v>
      </c>
      <c r="P232" s="8">
        <f t="shared" si="33"/>
        <v>0.74004220522289632</v>
      </c>
      <c r="Q232" s="8">
        <f t="shared" si="34"/>
        <v>0.24993405433922447</v>
      </c>
      <c r="R232" s="8">
        <f t="shared" si="35"/>
        <v>1.0023740437879188E-2</v>
      </c>
      <c r="S232" s="9">
        <f t="shared" si="36"/>
        <v>0.793728824818973</v>
      </c>
      <c r="T232" s="9">
        <f t="shared" si="37"/>
        <v>0.19617352022852588</v>
      </c>
      <c r="U232" s="9">
        <f t="shared" si="38"/>
        <v>1.0097654952501162E-2</v>
      </c>
      <c r="V232" s="12">
        <f t="shared" si="39"/>
        <v>5.4290075757661094E-2</v>
      </c>
      <c r="W232" s="7">
        <f t="shared" si="40"/>
        <v>5.3686619596076679E-2</v>
      </c>
      <c r="X232" s="7">
        <f t="shared" si="41"/>
        <v>-5.3760534110698588E-2</v>
      </c>
      <c r="Y232" s="7">
        <f t="shared" si="42"/>
        <v>7.3914514621974819E-5</v>
      </c>
    </row>
    <row r="233" spans="1:25">
      <c r="A233" t="s">
        <v>231</v>
      </c>
      <c r="B233" s="4">
        <v>898</v>
      </c>
      <c r="C233" s="4">
        <v>288</v>
      </c>
      <c r="D233" s="4">
        <v>8</v>
      </c>
      <c r="E233" s="3">
        <v>0</v>
      </c>
      <c r="F233" s="3">
        <v>1197</v>
      </c>
      <c r="G233" s="3">
        <v>2180</v>
      </c>
      <c r="H233" t="s">
        <v>231</v>
      </c>
      <c r="I233" s="11">
        <v>952</v>
      </c>
      <c r="J233" s="11">
        <v>332</v>
      </c>
      <c r="K233" s="11">
        <v>7</v>
      </c>
      <c r="L233" s="11">
        <v>7</v>
      </c>
      <c r="M233" s="11">
        <v>1298</v>
      </c>
      <c r="N233" s="11">
        <v>2200</v>
      </c>
      <c r="O233" t="s">
        <v>231</v>
      </c>
      <c r="P233" s="8">
        <f t="shared" si="33"/>
        <v>0.75020885547201333</v>
      </c>
      <c r="Q233" s="8">
        <f t="shared" si="34"/>
        <v>0.24060150375939848</v>
      </c>
      <c r="R233" s="8">
        <f t="shared" si="35"/>
        <v>9.1896407685881365E-3</v>
      </c>
      <c r="S233" s="9">
        <f t="shared" si="36"/>
        <v>0.73343605546995383</v>
      </c>
      <c r="T233" s="9">
        <f t="shared" si="37"/>
        <v>0.25577812018489987</v>
      </c>
      <c r="U233" s="9">
        <f t="shared" si="38"/>
        <v>1.078582434514638E-2</v>
      </c>
      <c r="V233" s="12">
        <f t="shared" si="39"/>
        <v>-1.5733925916586622E-2</v>
      </c>
      <c r="W233" s="7">
        <f t="shared" si="40"/>
        <v>-1.6772800002059496E-2</v>
      </c>
      <c r="X233" s="7">
        <f t="shared" si="41"/>
        <v>1.5176616425501388E-2</v>
      </c>
      <c r="Y233" s="7">
        <f t="shared" si="42"/>
        <v>1.5961835765582431E-3</v>
      </c>
    </row>
    <row r="234" spans="1:25">
      <c r="A234" t="s">
        <v>232</v>
      </c>
      <c r="B234" s="3">
        <v>4590</v>
      </c>
      <c r="C234" s="3">
        <v>4126</v>
      </c>
      <c r="D234" s="4">
        <v>50</v>
      </c>
      <c r="E234" s="3">
        <v>0</v>
      </c>
      <c r="F234" s="3">
        <v>8766</v>
      </c>
      <c r="G234" s="3">
        <v>16506</v>
      </c>
      <c r="H234" t="s">
        <v>232</v>
      </c>
      <c r="I234" s="11">
        <v>4526</v>
      </c>
      <c r="J234" s="11">
        <v>3824</v>
      </c>
      <c r="K234" s="11">
        <v>65</v>
      </c>
      <c r="L234" s="11">
        <v>16</v>
      </c>
      <c r="M234" s="11">
        <v>8431</v>
      </c>
      <c r="N234" s="11">
        <v>16194</v>
      </c>
      <c r="O234" t="s">
        <v>232</v>
      </c>
      <c r="P234" s="8">
        <f t="shared" si="33"/>
        <v>0.52361396303901442</v>
      </c>
      <c r="Q234" s="8">
        <f t="shared" si="34"/>
        <v>0.47068218115446042</v>
      </c>
      <c r="R234" s="8">
        <f t="shared" si="35"/>
        <v>5.7038558065252111E-3</v>
      </c>
      <c r="S234" s="9">
        <f t="shared" si="36"/>
        <v>0.5368283714861819</v>
      </c>
      <c r="T234" s="9">
        <f t="shared" si="37"/>
        <v>0.45356422725655321</v>
      </c>
      <c r="U234" s="9">
        <f t="shared" si="38"/>
        <v>9.607401257264855E-3</v>
      </c>
      <c r="V234" s="12">
        <f t="shared" si="39"/>
        <v>1.5418213595754793E-2</v>
      </c>
      <c r="W234" s="7">
        <f t="shared" si="40"/>
        <v>1.3214408447167481E-2</v>
      </c>
      <c r="X234" s="7">
        <f t="shared" si="41"/>
        <v>-1.7117953897907212E-2</v>
      </c>
      <c r="Y234" s="7">
        <f t="shared" si="42"/>
        <v>3.903545450739644E-3</v>
      </c>
    </row>
    <row r="235" spans="1:25">
      <c r="A235" t="s">
        <v>233</v>
      </c>
      <c r="B235" s="3">
        <v>5752</v>
      </c>
      <c r="C235" s="3">
        <v>6982</v>
      </c>
      <c r="D235" s="4">
        <v>68</v>
      </c>
      <c r="E235" s="3">
        <v>0</v>
      </c>
      <c r="F235" s="3">
        <v>12820</v>
      </c>
      <c r="G235" s="3">
        <v>28590</v>
      </c>
      <c r="H235" t="s">
        <v>233</v>
      </c>
      <c r="I235" s="11">
        <v>5612</v>
      </c>
      <c r="J235" s="11">
        <v>6267</v>
      </c>
      <c r="K235" s="11">
        <v>123</v>
      </c>
      <c r="L235" s="11">
        <v>38</v>
      </c>
      <c r="M235" s="11">
        <v>12040</v>
      </c>
      <c r="N235" s="11">
        <v>27533</v>
      </c>
      <c r="O235" t="s">
        <v>233</v>
      </c>
      <c r="P235" s="8">
        <f t="shared" si="33"/>
        <v>0.44867394695787832</v>
      </c>
      <c r="Q235" s="8">
        <f t="shared" si="34"/>
        <v>0.54461778471138844</v>
      </c>
      <c r="R235" s="8">
        <f t="shared" si="35"/>
        <v>6.7082683307332297E-3</v>
      </c>
      <c r="S235" s="9">
        <f t="shared" si="36"/>
        <v>0.46611295681063125</v>
      </c>
      <c r="T235" s="9">
        <f t="shared" si="37"/>
        <v>0.52051495016611293</v>
      </c>
      <c r="U235" s="9">
        <f t="shared" si="38"/>
        <v>1.3372093023255814E-2</v>
      </c>
      <c r="V235" s="12">
        <f t="shared" si="39"/>
        <v>2.07262399923272E-2</v>
      </c>
      <c r="W235" s="7">
        <f t="shared" si="40"/>
        <v>1.7439009852752929E-2</v>
      </c>
      <c r="X235" s="7">
        <f t="shared" si="41"/>
        <v>-2.4102834545275509E-2</v>
      </c>
      <c r="Y235" s="7">
        <f t="shared" si="42"/>
        <v>6.663824692522584E-3</v>
      </c>
    </row>
    <row r="236" spans="1:25">
      <c r="A236" t="s">
        <v>234</v>
      </c>
      <c r="B236" s="3">
        <v>15734</v>
      </c>
      <c r="C236" s="3">
        <v>4505</v>
      </c>
      <c r="D236" s="4">
        <v>142</v>
      </c>
      <c r="E236" s="3">
        <v>0</v>
      </c>
      <c r="F236" s="3">
        <v>20395</v>
      </c>
      <c r="G236" s="3">
        <v>33897</v>
      </c>
      <c r="H236" t="s">
        <v>234</v>
      </c>
      <c r="I236" s="11">
        <v>15790</v>
      </c>
      <c r="J236" s="11">
        <v>3083</v>
      </c>
      <c r="K236" s="11">
        <v>166</v>
      </c>
      <c r="L236" s="11">
        <v>42</v>
      </c>
      <c r="M236" s="11">
        <v>19095</v>
      </c>
      <c r="N236" s="11">
        <v>33179</v>
      </c>
      <c r="O236" t="s">
        <v>234</v>
      </c>
      <c r="P236" s="8">
        <f t="shared" si="33"/>
        <v>0.77146359401814169</v>
      </c>
      <c r="Q236" s="8">
        <f t="shared" si="34"/>
        <v>0.22088747241971071</v>
      </c>
      <c r="R236" s="8">
        <f t="shared" si="35"/>
        <v>7.6489335621475855E-3</v>
      </c>
      <c r="S236" s="9">
        <f t="shared" si="36"/>
        <v>0.82691804137208691</v>
      </c>
      <c r="T236" s="9">
        <f t="shared" si="37"/>
        <v>0.1614558785022257</v>
      </c>
      <c r="U236" s="9">
        <f t="shared" si="38"/>
        <v>1.1626080125687353E-2</v>
      </c>
      <c r="V236" s="12">
        <f t="shared" si="39"/>
        <v>5.9234991425925032E-2</v>
      </c>
      <c r="W236" s="7">
        <f t="shared" si="40"/>
        <v>5.5454447353945224E-2</v>
      </c>
      <c r="X236" s="7">
        <f t="shared" si="41"/>
        <v>-5.9431593917485009E-2</v>
      </c>
      <c r="Y236" s="7">
        <f t="shared" si="42"/>
        <v>3.9771465635397678E-3</v>
      </c>
    </row>
    <row r="237" spans="1:25">
      <c r="A237" t="s">
        <v>235</v>
      </c>
      <c r="B237" s="3">
        <v>19878</v>
      </c>
      <c r="C237" s="3">
        <v>9832</v>
      </c>
      <c r="D237" s="4">
        <v>168</v>
      </c>
      <c r="E237" s="3">
        <v>0</v>
      </c>
      <c r="F237" s="3">
        <v>29931</v>
      </c>
      <c r="G237" s="3">
        <v>53404</v>
      </c>
      <c r="H237" t="s">
        <v>235</v>
      </c>
      <c r="I237" s="11">
        <v>19684</v>
      </c>
      <c r="J237" s="11">
        <v>8795</v>
      </c>
      <c r="K237" s="11">
        <v>275</v>
      </c>
      <c r="L237" s="11">
        <v>73</v>
      </c>
      <c r="M237" s="11">
        <v>28886</v>
      </c>
      <c r="N237" s="11">
        <v>51501</v>
      </c>
      <c r="O237" t="s">
        <v>235</v>
      </c>
      <c r="P237" s="8">
        <f t="shared" si="33"/>
        <v>0.6641274932344392</v>
      </c>
      <c r="Q237" s="8">
        <f t="shared" si="34"/>
        <v>0.32848885770605729</v>
      </c>
      <c r="R237" s="8">
        <f t="shared" si="35"/>
        <v>7.3836490595035244E-3</v>
      </c>
      <c r="S237" s="9">
        <f t="shared" si="36"/>
        <v>0.6814373745066814</v>
      </c>
      <c r="T237" s="9">
        <f t="shared" si="37"/>
        <v>0.30447275496780446</v>
      </c>
      <c r="U237" s="9">
        <f t="shared" si="38"/>
        <v>1.408987052551409E-2</v>
      </c>
      <c r="V237" s="12">
        <f t="shared" si="39"/>
        <v>2.2108300223319333E-2</v>
      </c>
      <c r="W237" s="7">
        <f t="shared" si="40"/>
        <v>1.73098812722422E-2</v>
      </c>
      <c r="X237" s="7">
        <f t="shared" si="41"/>
        <v>-2.4016102738252831E-2</v>
      </c>
      <c r="Y237" s="7">
        <f t="shared" si="42"/>
        <v>6.7062214660105653E-3</v>
      </c>
    </row>
    <row r="238" spans="1:25">
      <c r="A238" t="s">
        <v>236</v>
      </c>
      <c r="B238" s="3">
        <v>11623</v>
      </c>
      <c r="C238" s="3">
        <v>7334</v>
      </c>
      <c r="D238" s="4">
        <v>148</v>
      </c>
      <c r="E238" s="3">
        <v>0</v>
      </c>
      <c r="F238" s="3">
        <v>19146</v>
      </c>
      <c r="G238" s="3">
        <v>30998</v>
      </c>
      <c r="H238" t="s">
        <v>236</v>
      </c>
      <c r="I238" s="11">
        <v>9569</v>
      </c>
      <c r="J238" s="11">
        <v>5283</v>
      </c>
      <c r="K238" s="11">
        <v>154</v>
      </c>
      <c r="L238" s="11">
        <v>60</v>
      </c>
      <c r="M238" s="11">
        <v>15145</v>
      </c>
      <c r="N238" s="11">
        <v>30781</v>
      </c>
      <c r="O238" t="s">
        <v>236</v>
      </c>
      <c r="P238" s="8">
        <f t="shared" si="33"/>
        <v>0.60707197325812179</v>
      </c>
      <c r="Q238" s="8">
        <f t="shared" si="34"/>
        <v>0.38305651310978794</v>
      </c>
      <c r="R238" s="8">
        <f t="shared" si="35"/>
        <v>9.8715136320902536E-3</v>
      </c>
      <c r="S238" s="9">
        <f t="shared" si="36"/>
        <v>0.63182568504456915</v>
      </c>
      <c r="T238" s="9">
        <f t="shared" si="37"/>
        <v>0.34882799603829645</v>
      </c>
      <c r="U238" s="9">
        <f t="shared" si="38"/>
        <v>1.9346318917134366E-2</v>
      </c>
      <c r="V238" s="12">
        <f t="shared" si="39"/>
        <v>3.1165891747494734E-2</v>
      </c>
      <c r="W238" s="7">
        <f t="shared" si="40"/>
        <v>2.4753711786447363E-2</v>
      </c>
      <c r="X238" s="7">
        <f t="shared" si="41"/>
        <v>-3.4228517071491493E-2</v>
      </c>
      <c r="Y238" s="7">
        <f t="shared" si="42"/>
        <v>9.4748052850441127E-3</v>
      </c>
    </row>
    <row r="239" spans="1:25">
      <c r="A239" t="s">
        <v>237</v>
      </c>
      <c r="B239" s="3">
        <v>8265</v>
      </c>
      <c r="C239" s="3">
        <v>7153</v>
      </c>
      <c r="D239" s="4">
        <v>76</v>
      </c>
      <c r="E239" s="3">
        <v>0</v>
      </c>
      <c r="F239" s="3">
        <v>15508</v>
      </c>
      <c r="G239" s="3">
        <v>29623</v>
      </c>
      <c r="H239" t="s">
        <v>237</v>
      </c>
      <c r="I239" s="11">
        <v>9158</v>
      </c>
      <c r="J239" s="11">
        <v>6401</v>
      </c>
      <c r="K239" s="11">
        <v>100</v>
      </c>
      <c r="L239" s="11">
        <v>40</v>
      </c>
      <c r="M239" s="11">
        <v>15699</v>
      </c>
      <c r="N239" s="11">
        <v>29838</v>
      </c>
      <c r="O239" t="s">
        <v>237</v>
      </c>
      <c r="P239" s="8">
        <f t="shared" si="33"/>
        <v>0.53295073510446223</v>
      </c>
      <c r="Q239" s="8">
        <f t="shared" si="34"/>
        <v>0.46124580861490844</v>
      </c>
      <c r="R239" s="8">
        <f t="shared" si="35"/>
        <v>5.8034562806293525E-3</v>
      </c>
      <c r="S239" s="9">
        <f t="shared" si="36"/>
        <v>0.58334925791451686</v>
      </c>
      <c r="T239" s="9">
        <f t="shared" si="37"/>
        <v>0.40773297662271485</v>
      </c>
      <c r="U239" s="9">
        <f t="shared" si="38"/>
        <v>8.91776546276833E-3</v>
      </c>
      <c r="V239" s="12">
        <f t="shared" si="39"/>
        <v>5.2536492950217117E-2</v>
      </c>
      <c r="W239" s="7">
        <f t="shared" si="40"/>
        <v>5.0398522810054636E-2</v>
      </c>
      <c r="X239" s="7">
        <f t="shared" si="41"/>
        <v>-5.3512831992193588E-2</v>
      </c>
      <c r="Y239" s="7">
        <f t="shared" si="42"/>
        <v>3.1143091821389775E-3</v>
      </c>
    </row>
    <row r="240" spans="1:25">
      <c r="A240" t="s">
        <v>238</v>
      </c>
      <c r="B240" s="3">
        <v>2667</v>
      </c>
      <c r="C240" s="4">
        <v>899</v>
      </c>
      <c r="D240" s="4">
        <v>31</v>
      </c>
      <c r="E240" s="3">
        <v>0</v>
      </c>
      <c r="F240" s="3">
        <v>3602</v>
      </c>
      <c r="G240" s="3">
        <v>6412</v>
      </c>
      <c r="H240" t="s">
        <v>238</v>
      </c>
      <c r="I240" s="11">
        <v>2364</v>
      </c>
      <c r="J240" s="11">
        <v>836</v>
      </c>
      <c r="K240" s="11">
        <v>26</v>
      </c>
      <c r="L240" s="11">
        <v>12</v>
      </c>
      <c r="M240" s="11">
        <v>3238</v>
      </c>
      <c r="N240" s="11">
        <v>6158</v>
      </c>
      <c r="O240" t="s">
        <v>238</v>
      </c>
      <c r="P240" s="8">
        <f t="shared" si="33"/>
        <v>0.74042198778456414</v>
      </c>
      <c r="Q240" s="8">
        <f t="shared" si="34"/>
        <v>0.2495835646862854</v>
      </c>
      <c r="R240" s="8">
        <f t="shared" si="35"/>
        <v>9.9944475291504718E-3</v>
      </c>
      <c r="S240" s="9">
        <f t="shared" si="36"/>
        <v>0.73008029647930817</v>
      </c>
      <c r="T240" s="9">
        <f t="shared" si="37"/>
        <v>0.25818406423718343</v>
      </c>
      <c r="U240" s="9">
        <f t="shared" si="38"/>
        <v>1.1735639283508339E-2</v>
      </c>
      <c r="V240" s="12">
        <f t="shared" si="39"/>
        <v>-9.1468031407739847E-3</v>
      </c>
      <c r="W240" s="7">
        <f t="shared" si="40"/>
        <v>-1.0341691305255973E-2</v>
      </c>
      <c r="X240" s="7">
        <f t="shared" si="41"/>
        <v>8.6004995508980331E-3</v>
      </c>
      <c r="Y240" s="7">
        <f t="shared" si="42"/>
        <v>1.7411917543578674E-3</v>
      </c>
    </row>
    <row r="241" spans="1:25">
      <c r="A241" t="s">
        <v>239</v>
      </c>
      <c r="B241" s="3">
        <v>10176</v>
      </c>
      <c r="C241" s="3">
        <v>4034</v>
      </c>
      <c r="D241" s="4">
        <v>89</v>
      </c>
      <c r="E241" s="3">
        <v>0</v>
      </c>
      <c r="F241" s="3">
        <v>14377</v>
      </c>
      <c r="G241" s="3">
        <v>21766</v>
      </c>
      <c r="H241" t="s">
        <v>239</v>
      </c>
      <c r="I241" s="11">
        <v>10850</v>
      </c>
      <c r="J241" s="11">
        <v>3378</v>
      </c>
      <c r="K241" s="11">
        <v>127</v>
      </c>
      <c r="L241" s="11">
        <v>18</v>
      </c>
      <c r="M241" s="11">
        <v>14386</v>
      </c>
      <c r="N241" s="11">
        <v>22519</v>
      </c>
      <c r="O241" t="s">
        <v>239</v>
      </c>
      <c r="P241" s="8">
        <f t="shared" si="33"/>
        <v>0.70779717604507197</v>
      </c>
      <c r="Q241" s="8">
        <f t="shared" si="34"/>
        <v>0.2805870487584336</v>
      </c>
      <c r="R241" s="8">
        <f t="shared" si="35"/>
        <v>1.1615775196494401E-2</v>
      </c>
      <c r="S241" s="9">
        <f t="shared" si="36"/>
        <v>0.75420547754761569</v>
      </c>
      <c r="T241" s="9">
        <f t="shared" si="37"/>
        <v>0.23481162241067705</v>
      </c>
      <c r="U241" s="9">
        <f t="shared" si="38"/>
        <v>1.0982900041707216E-2</v>
      </c>
      <c r="V241" s="12">
        <f t="shared" si="39"/>
        <v>4.6465414857304266E-2</v>
      </c>
      <c r="W241" s="7">
        <f t="shared" si="40"/>
        <v>4.6408301502543714E-2</v>
      </c>
      <c r="X241" s="7">
        <f t="shared" si="41"/>
        <v>-4.5775426347756554E-2</v>
      </c>
      <c r="Y241" s="7">
        <f t="shared" si="42"/>
        <v>-6.3287515478718456E-4</v>
      </c>
    </row>
    <row r="242" spans="1:25">
      <c r="A242" t="s">
        <v>240</v>
      </c>
      <c r="B242" s="3">
        <v>13119</v>
      </c>
      <c r="C242" s="3">
        <v>33452</v>
      </c>
      <c r="D242" s="4">
        <v>200</v>
      </c>
      <c r="E242" s="3">
        <v>0</v>
      </c>
      <c r="F242" s="3">
        <v>46821</v>
      </c>
      <c r="G242" s="3">
        <v>105448</v>
      </c>
      <c r="H242" t="s">
        <v>240</v>
      </c>
      <c r="I242" s="11">
        <v>11074</v>
      </c>
      <c r="J242" s="11">
        <v>37592</v>
      </c>
      <c r="K242" s="11">
        <v>303</v>
      </c>
      <c r="L242" s="11">
        <v>132</v>
      </c>
      <c r="M242" s="11">
        <v>49101</v>
      </c>
      <c r="N242" s="11">
        <v>110867</v>
      </c>
      <c r="O242" t="s">
        <v>240</v>
      </c>
      <c r="P242" s="8">
        <f t="shared" si="33"/>
        <v>0.28019478439161916</v>
      </c>
      <c r="Q242" s="8">
        <f t="shared" si="34"/>
        <v>0.71446573118899637</v>
      </c>
      <c r="R242" s="8">
        <f t="shared" si="35"/>
        <v>5.339484419384464E-3</v>
      </c>
      <c r="S242" s="9">
        <f t="shared" si="36"/>
        <v>0.22553512148428748</v>
      </c>
      <c r="T242" s="9">
        <f t="shared" si="37"/>
        <v>0.76560558848088633</v>
      </c>
      <c r="U242" s="9">
        <f t="shared" si="38"/>
        <v>8.8592900348261738E-3</v>
      </c>
      <c r="V242" s="12">
        <f t="shared" si="39"/>
        <v>-5.4147848996355136E-2</v>
      </c>
      <c r="W242" s="7">
        <f t="shared" si="40"/>
        <v>-5.465966290733168E-2</v>
      </c>
      <c r="X242" s="7">
        <f t="shared" si="41"/>
        <v>5.1139857291889967E-2</v>
      </c>
      <c r="Y242" s="7">
        <f t="shared" si="42"/>
        <v>3.5198056154417097E-3</v>
      </c>
    </row>
    <row r="243" spans="1:25">
      <c r="A243" t="s">
        <v>241</v>
      </c>
      <c r="B243" s="3">
        <v>9431</v>
      </c>
      <c r="C243" s="3">
        <v>4937</v>
      </c>
      <c r="D243" s="4">
        <v>39</v>
      </c>
      <c r="E243" s="3">
        <v>0</v>
      </c>
      <c r="F243" s="3">
        <v>14418</v>
      </c>
      <c r="G243" s="3">
        <v>25002</v>
      </c>
      <c r="H243" t="s">
        <v>241</v>
      </c>
      <c r="I243" s="11">
        <v>9750</v>
      </c>
      <c r="J243" s="11">
        <v>4235</v>
      </c>
      <c r="K243" s="11">
        <v>68</v>
      </c>
      <c r="L243" s="11">
        <v>34</v>
      </c>
      <c r="M243" s="11">
        <v>14087</v>
      </c>
      <c r="N243" s="11">
        <v>24684</v>
      </c>
      <c r="O243" t="s">
        <v>241</v>
      </c>
      <c r="P243" s="8">
        <f t="shared" si="33"/>
        <v>0.65411291441253983</v>
      </c>
      <c r="Q243" s="8">
        <f t="shared" si="34"/>
        <v>0.34241919822444167</v>
      </c>
      <c r="R243" s="8">
        <f t="shared" si="35"/>
        <v>3.4678873630184493E-3</v>
      </c>
      <c r="S243" s="9">
        <f t="shared" si="36"/>
        <v>0.6921274934336622</v>
      </c>
      <c r="T243" s="9">
        <f t="shared" si="37"/>
        <v>0.30063178817349329</v>
      </c>
      <c r="U243" s="9">
        <f t="shared" si="38"/>
        <v>7.2407183928444663E-3</v>
      </c>
      <c r="V243" s="12">
        <f t="shared" si="39"/>
        <v>4.0786347008766155E-2</v>
      </c>
      <c r="W243" s="7">
        <f t="shared" si="40"/>
        <v>3.8014579021122374E-2</v>
      </c>
      <c r="X243" s="7">
        <f t="shared" si="41"/>
        <v>-4.1787410050948381E-2</v>
      </c>
      <c r="Y243" s="7">
        <f t="shared" si="42"/>
        <v>3.772831029826017E-3</v>
      </c>
    </row>
    <row r="244" spans="1:25">
      <c r="A244" t="s">
        <v>242</v>
      </c>
      <c r="B244" s="3">
        <v>1918</v>
      </c>
      <c r="C244" s="4">
        <v>314</v>
      </c>
      <c r="D244" s="4">
        <v>11</v>
      </c>
      <c r="E244" s="3">
        <v>0</v>
      </c>
      <c r="F244" s="3">
        <v>2245</v>
      </c>
      <c r="G244" s="3">
        <v>3797</v>
      </c>
      <c r="H244" t="s">
        <v>242</v>
      </c>
      <c r="I244" s="11">
        <v>1878</v>
      </c>
      <c r="J244" s="11">
        <v>232</v>
      </c>
      <c r="K244" s="11">
        <v>16</v>
      </c>
      <c r="L244" s="11">
        <v>2</v>
      </c>
      <c r="M244" s="11">
        <v>2128</v>
      </c>
      <c r="N244" s="11">
        <v>3517</v>
      </c>
      <c r="O244" t="s">
        <v>242</v>
      </c>
      <c r="P244" s="8">
        <f t="shared" si="33"/>
        <v>0.8543429844097995</v>
      </c>
      <c r="Q244" s="8">
        <f t="shared" si="34"/>
        <v>0.1398663697104677</v>
      </c>
      <c r="R244" s="8">
        <f t="shared" si="35"/>
        <v>5.7906458797327394E-3</v>
      </c>
      <c r="S244" s="9">
        <f t="shared" si="36"/>
        <v>0.88251879699248126</v>
      </c>
      <c r="T244" s="9">
        <f t="shared" si="37"/>
        <v>0.10902255639097744</v>
      </c>
      <c r="U244" s="9">
        <f t="shared" si="38"/>
        <v>8.4586466165413529E-3</v>
      </c>
      <c r="V244" s="12">
        <f t="shared" si="39"/>
        <v>3.0728396949158299E-2</v>
      </c>
      <c r="W244" s="7">
        <f t="shared" si="40"/>
        <v>2.8175812582681758E-2</v>
      </c>
      <c r="X244" s="7">
        <f t="shared" si="41"/>
        <v>-3.0843813319490265E-2</v>
      </c>
      <c r="Y244" s="7">
        <f t="shared" si="42"/>
        <v>2.6680007368086135E-3</v>
      </c>
    </row>
    <row r="245" spans="1:25">
      <c r="A245" t="s">
        <v>243</v>
      </c>
      <c r="B245" s="3">
        <v>31731</v>
      </c>
      <c r="C245" s="3">
        <v>13868</v>
      </c>
      <c r="D245" s="4">
        <v>328</v>
      </c>
      <c r="E245" s="3">
        <v>0</v>
      </c>
      <c r="F245" s="3">
        <v>45982</v>
      </c>
      <c r="G245" s="3">
        <v>84161</v>
      </c>
      <c r="H245" t="s">
        <v>243</v>
      </c>
      <c r="I245" s="11">
        <v>29756</v>
      </c>
      <c r="J245" s="11">
        <v>10490</v>
      </c>
      <c r="K245" s="11">
        <v>527</v>
      </c>
      <c r="L245" s="11">
        <v>150</v>
      </c>
      <c r="M245" s="11">
        <v>40923</v>
      </c>
      <c r="N245" s="11">
        <v>74239</v>
      </c>
      <c r="O245" t="s">
        <v>243</v>
      </c>
      <c r="P245" s="8">
        <f t="shared" si="33"/>
        <v>0.69007437693010309</v>
      </c>
      <c r="Q245" s="8">
        <f t="shared" si="34"/>
        <v>0.30159627680396678</v>
      </c>
      <c r="R245" s="8">
        <f t="shared" si="35"/>
        <v>8.3293462659301473E-3</v>
      </c>
      <c r="S245" s="9">
        <f t="shared" si="36"/>
        <v>0.72712166752193141</v>
      </c>
      <c r="T245" s="9">
        <f t="shared" si="37"/>
        <v>0.25633506829900055</v>
      </c>
      <c r="U245" s="9">
        <f t="shared" si="38"/>
        <v>1.6543264179068005E-2</v>
      </c>
      <c r="V245" s="12">
        <f t="shared" si="39"/>
        <v>4.3482455701662981E-2</v>
      </c>
      <c r="W245" s="7">
        <f t="shared" si="40"/>
        <v>3.7047290591828319E-2</v>
      </c>
      <c r="X245" s="7">
        <f t="shared" si="41"/>
        <v>-4.5261208504966233E-2</v>
      </c>
      <c r="Y245" s="7">
        <f t="shared" si="42"/>
        <v>8.2139179131378581E-3</v>
      </c>
    </row>
    <row r="246" spans="1:25">
      <c r="A246" t="s">
        <v>244</v>
      </c>
      <c r="B246" s="3">
        <v>3283</v>
      </c>
      <c r="C246" s="3">
        <v>1196</v>
      </c>
      <c r="D246" s="4">
        <v>30</v>
      </c>
      <c r="E246" s="3">
        <v>0</v>
      </c>
      <c r="F246" s="3">
        <v>4509</v>
      </c>
      <c r="G246" s="3">
        <v>8396</v>
      </c>
      <c r="H246" t="s">
        <v>244</v>
      </c>
      <c r="I246" s="11">
        <v>2956</v>
      </c>
      <c r="J246" s="11">
        <v>971</v>
      </c>
      <c r="K246" s="11">
        <v>42</v>
      </c>
      <c r="L246" s="11">
        <v>11</v>
      </c>
      <c r="M246" s="11">
        <v>3980</v>
      </c>
      <c r="N246" s="11">
        <v>8002</v>
      </c>
      <c r="O246" t="s">
        <v>244</v>
      </c>
      <c r="P246" s="8">
        <f t="shared" si="33"/>
        <v>0.72809935684187177</v>
      </c>
      <c r="Q246" s="8">
        <f t="shared" si="34"/>
        <v>0.26524728321135504</v>
      </c>
      <c r="R246" s="8">
        <f t="shared" si="35"/>
        <v>6.6533599467731202E-3</v>
      </c>
      <c r="S246" s="9">
        <f t="shared" si="36"/>
        <v>0.74271356783919595</v>
      </c>
      <c r="T246" s="9">
        <f t="shared" si="37"/>
        <v>0.24396984924623116</v>
      </c>
      <c r="U246" s="9">
        <f t="shared" si="38"/>
        <v>1.3316582914572864E-2</v>
      </c>
      <c r="V246" s="12">
        <f t="shared" si="39"/>
        <v>1.9761347880807301E-2</v>
      </c>
      <c r="W246" s="7">
        <f t="shared" si="40"/>
        <v>1.4614210997324184E-2</v>
      </c>
      <c r="X246" s="7">
        <f t="shared" si="41"/>
        <v>-2.1277433965123882E-2</v>
      </c>
      <c r="Y246" s="7">
        <f t="shared" si="42"/>
        <v>6.6632229677997439E-3</v>
      </c>
    </row>
    <row r="247" spans="1:25">
      <c r="A247" t="s">
        <v>245</v>
      </c>
      <c r="B247" s="3">
        <v>1456</v>
      </c>
      <c r="C247" s="3">
        <v>3409</v>
      </c>
      <c r="D247" s="4">
        <v>32</v>
      </c>
      <c r="E247" s="3">
        <v>0</v>
      </c>
      <c r="F247" s="3">
        <v>4903</v>
      </c>
      <c r="G247" s="3">
        <v>11278</v>
      </c>
      <c r="H247" t="s">
        <v>245</v>
      </c>
      <c r="I247" s="11">
        <v>1415</v>
      </c>
      <c r="J247" s="11">
        <v>3595</v>
      </c>
      <c r="K247" s="11">
        <v>37</v>
      </c>
      <c r="L247" s="11">
        <v>11</v>
      </c>
      <c r="M247" s="11">
        <v>5058</v>
      </c>
      <c r="N247" s="11">
        <v>11314</v>
      </c>
      <c r="O247" t="s">
        <v>245</v>
      </c>
      <c r="P247" s="8">
        <f t="shared" si="33"/>
        <v>0.29696104425861719</v>
      </c>
      <c r="Q247" s="8">
        <f t="shared" si="34"/>
        <v>0.69528859881705074</v>
      </c>
      <c r="R247" s="8">
        <f t="shared" si="35"/>
        <v>7.7503569243320414E-3</v>
      </c>
      <c r="S247" s="9">
        <f t="shared" si="36"/>
        <v>0.27975484381178334</v>
      </c>
      <c r="T247" s="9">
        <f t="shared" si="37"/>
        <v>0.71075523922499007</v>
      </c>
      <c r="U247" s="9">
        <f t="shared" si="38"/>
        <v>9.4899169632265724E-3</v>
      </c>
      <c r="V247" s="12">
        <f t="shared" si="39"/>
        <v>-1.6845445799049341E-2</v>
      </c>
      <c r="W247" s="7">
        <f t="shared" si="40"/>
        <v>-1.7206200446833853E-2</v>
      </c>
      <c r="X247" s="7">
        <f t="shared" si="41"/>
        <v>1.5466640407939325E-2</v>
      </c>
      <c r="Y247" s="7">
        <f t="shared" si="42"/>
        <v>1.7395600388945311E-3</v>
      </c>
    </row>
    <row r="248" spans="1:25">
      <c r="A248" t="s">
        <v>246</v>
      </c>
      <c r="B248" s="3">
        <v>88323</v>
      </c>
      <c r="C248" s="3">
        <v>67691</v>
      </c>
      <c r="D248" s="3">
        <v>1951</v>
      </c>
      <c r="E248" s="3">
        <v>0</v>
      </c>
      <c r="F248" s="3">
        <v>158403</v>
      </c>
      <c r="G248" s="3">
        <v>232642</v>
      </c>
      <c r="H248" t="s">
        <v>246</v>
      </c>
      <c r="I248" s="11">
        <v>96910</v>
      </c>
      <c r="J248" s="11">
        <v>61812</v>
      </c>
      <c r="K248" s="11">
        <v>3611</v>
      </c>
      <c r="L248" s="11">
        <v>603</v>
      </c>
      <c r="M248" s="11">
        <v>162969</v>
      </c>
      <c r="N248" s="11">
        <v>253440</v>
      </c>
      <c r="O248" t="s">
        <v>246</v>
      </c>
      <c r="P248" s="8">
        <f t="shared" si="33"/>
        <v>0.55758413666407836</v>
      </c>
      <c r="Q248" s="8">
        <f t="shared" si="34"/>
        <v>0.42733407826871966</v>
      </c>
      <c r="R248" s="8">
        <f t="shared" si="35"/>
        <v>1.508178506720201E-2</v>
      </c>
      <c r="S248" s="9">
        <f t="shared" si="36"/>
        <v>0.59465297081039947</v>
      </c>
      <c r="T248" s="9">
        <f t="shared" si="37"/>
        <v>0.37928685823684261</v>
      </c>
      <c r="U248" s="9">
        <f t="shared" si="38"/>
        <v>2.6060170952757887E-2</v>
      </c>
      <c r="V248" s="12">
        <f t="shared" si="39"/>
        <v>4.4442111931050188E-2</v>
      </c>
      <c r="W248" s="7">
        <f t="shared" si="40"/>
        <v>3.7068834146321117E-2</v>
      </c>
      <c r="X248" s="7">
        <f t="shared" si="41"/>
        <v>-4.8047220031877058E-2</v>
      </c>
      <c r="Y248" s="7">
        <f t="shared" si="42"/>
        <v>1.0978385885555877E-2</v>
      </c>
    </row>
    <row r="249" spans="1:25">
      <c r="A249" t="s">
        <v>247</v>
      </c>
      <c r="B249" s="3">
        <v>10904</v>
      </c>
      <c r="C249" s="3">
        <v>5362</v>
      </c>
      <c r="D249" s="4">
        <v>87</v>
      </c>
      <c r="E249" s="3">
        <v>0</v>
      </c>
      <c r="F249" s="3">
        <v>16366</v>
      </c>
      <c r="G249" s="3">
        <v>26752</v>
      </c>
      <c r="H249" t="s">
        <v>247</v>
      </c>
      <c r="I249" s="11">
        <v>12205</v>
      </c>
      <c r="J249" s="11">
        <v>4819</v>
      </c>
      <c r="K249" s="11">
        <v>127</v>
      </c>
      <c r="L249" s="11">
        <v>35</v>
      </c>
      <c r="M249" s="11">
        <v>17190</v>
      </c>
      <c r="N249" s="11">
        <v>27902</v>
      </c>
      <c r="O249" t="s">
        <v>247</v>
      </c>
      <c r="P249" s="8">
        <f t="shared" si="33"/>
        <v>0.66625931809849692</v>
      </c>
      <c r="Q249" s="8">
        <f t="shared" si="34"/>
        <v>0.32763045337895635</v>
      </c>
      <c r="R249" s="8">
        <f t="shared" si="35"/>
        <v>6.1102285225467434E-3</v>
      </c>
      <c r="S249" s="9">
        <f t="shared" si="36"/>
        <v>0.71000581733566026</v>
      </c>
      <c r="T249" s="9">
        <f t="shared" si="37"/>
        <v>0.2803374054682955</v>
      </c>
      <c r="U249" s="9">
        <f t="shared" si="38"/>
        <v>9.6567771960442122E-3</v>
      </c>
      <c r="V249" s="12">
        <f t="shared" si="39"/>
        <v>4.6573698921316575E-2</v>
      </c>
      <c r="W249" s="7">
        <f t="shared" si="40"/>
        <v>4.3746499237163339E-2</v>
      </c>
      <c r="X249" s="7">
        <f t="shared" si="41"/>
        <v>-4.7293047910660857E-2</v>
      </c>
      <c r="Y249" s="7">
        <f t="shared" si="42"/>
        <v>3.5465486734974688E-3</v>
      </c>
    </row>
    <row r="250" spans="1:25">
      <c r="A250" t="s">
        <v>248</v>
      </c>
      <c r="B250" s="3">
        <v>1529</v>
      </c>
      <c r="C250" s="4">
        <v>477</v>
      </c>
      <c r="D250" s="4">
        <v>23</v>
      </c>
      <c r="E250" s="3">
        <v>0</v>
      </c>
      <c r="F250" s="3">
        <v>2032</v>
      </c>
      <c r="G250" s="3">
        <v>3843</v>
      </c>
      <c r="H250" t="s">
        <v>248</v>
      </c>
      <c r="I250" s="11">
        <v>1331</v>
      </c>
      <c r="J250" s="11">
        <v>398</v>
      </c>
      <c r="K250" s="11">
        <v>14</v>
      </c>
      <c r="L250" s="11">
        <v>2</v>
      </c>
      <c r="M250" s="11">
        <v>1745</v>
      </c>
      <c r="N250" s="11">
        <v>3589</v>
      </c>
      <c r="O250" t="s">
        <v>248</v>
      </c>
      <c r="P250" s="8">
        <f t="shared" si="33"/>
        <v>0.75246062992125984</v>
      </c>
      <c r="Q250" s="8">
        <f t="shared" si="34"/>
        <v>0.23474409448818898</v>
      </c>
      <c r="R250" s="8">
        <f t="shared" si="35"/>
        <v>1.2795275590551181E-2</v>
      </c>
      <c r="S250" s="9">
        <f t="shared" si="36"/>
        <v>0.76275071633237823</v>
      </c>
      <c r="T250" s="9">
        <f t="shared" si="37"/>
        <v>0.22808022922636104</v>
      </c>
      <c r="U250" s="9">
        <f t="shared" si="38"/>
        <v>9.1690544412607444E-3</v>
      </c>
      <c r="V250" s="12">
        <f t="shared" si="39"/>
        <v>7.5957783099515064E-3</v>
      </c>
      <c r="W250" s="7">
        <f t="shared" si="40"/>
        <v>1.0290086411118393E-2</v>
      </c>
      <c r="X250" s="7">
        <f t="shared" si="41"/>
        <v>-6.6638652618279393E-3</v>
      </c>
      <c r="Y250" s="7">
        <f t="shared" si="42"/>
        <v>-3.6262211492904366E-3</v>
      </c>
    </row>
    <row r="251" spans="1:25">
      <c r="A251" t="s">
        <v>249</v>
      </c>
      <c r="B251" s="3">
        <v>15973</v>
      </c>
      <c r="C251" s="3">
        <v>4471</v>
      </c>
      <c r="D251" s="4">
        <v>145</v>
      </c>
      <c r="E251" s="3">
        <v>0</v>
      </c>
      <c r="F251" s="3">
        <v>20639</v>
      </c>
      <c r="G251" s="3">
        <v>35953</v>
      </c>
      <c r="H251" t="s">
        <v>249</v>
      </c>
      <c r="I251" s="11">
        <v>17178</v>
      </c>
      <c r="J251" s="11">
        <v>3219</v>
      </c>
      <c r="K251" s="11">
        <v>229</v>
      </c>
      <c r="L251" s="11">
        <v>66</v>
      </c>
      <c r="M251" s="11">
        <v>20713</v>
      </c>
      <c r="N251" s="11">
        <v>35888</v>
      </c>
      <c r="O251" t="s">
        <v>249</v>
      </c>
      <c r="P251" s="8">
        <f t="shared" si="33"/>
        <v>0.77392315519162747</v>
      </c>
      <c r="Q251" s="8">
        <f t="shared" si="34"/>
        <v>0.21662871263142594</v>
      </c>
      <c r="R251" s="8">
        <f t="shared" si="35"/>
        <v>9.4481321769465578E-3</v>
      </c>
      <c r="S251" s="9">
        <f t="shared" si="36"/>
        <v>0.82933423453869548</v>
      </c>
      <c r="T251" s="9">
        <f t="shared" si="37"/>
        <v>0.1554096461159658</v>
      </c>
      <c r="U251" s="9">
        <f t="shared" si="38"/>
        <v>1.5256119345338676E-2</v>
      </c>
      <c r="V251" s="12">
        <f t="shared" si="39"/>
        <v>6.0877645552453674E-2</v>
      </c>
      <c r="W251" s="7">
        <f t="shared" si="40"/>
        <v>5.5411079347068015E-2</v>
      </c>
      <c r="X251" s="7">
        <f t="shared" si="41"/>
        <v>-6.1219066515460135E-2</v>
      </c>
      <c r="Y251" s="7">
        <f t="shared" si="42"/>
        <v>5.8079871683921185E-3</v>
      </c>
    </row>
    <row r="252" spans="1:25">
      <c r="A252" t="s">
        <v>250</v>
      </c>
      <c r="B252" s="3">
        <v>13658</v>
      </c>
      <c r="C252" s="3">
        <v>4010</v>
      </c>
      <c r="D252" s="4">
        <v>92</v>
      </c>
      <c r="E252" s="3">
        <v>0</v>
      </c>
      <c r="F252" s="3">
        <v>17784</v>
      </c>
      <c r="G252" s="3">
        <v>27030</v>
      </c>
      <c r="H252" t="s">
        <v>250</v>
      </c>
      <c r="I252" s="11">
        <v>14317</v>
      </c>
      <c r="J252" s="11">
        <v>3052</v>
      </c>
      <c r="K252" s="11">
        <v>139</v>
      </c>
      <c r="L252" s="11">
        <v>33</v>
      </c>
      <c r="M252" s="11">
        <v>17543</v>
      </c>
      <c r="N252" s="11">
        <v>27438</v>
      </c>
      <c r="O252" t="s">
        <v>250</v>
      </c>
      <c r="P252" s="8">
        <f t="shared" si="33"/>
        <v>0.76799370220422847</v>
      </c>
      <c r="Q252" s="8">
        <f t="shared" si="34"/>
        <v>0.22548358074673863</v>
      </c>
      <c r="R252" s="8">
        <f t="shared" si="35"/>
        <v>6.5227170490328385E-3</v>
      </c>
      <c r="S252" s="9">
        <f t="shared" si="36"/>
        <v>0.81610898934047771</v>
      </c>
      <c r="T252" s="9">
        <f t="shared" si="37"/>
        <v>0.17397252465370802</v>
      </c>
      <c r="U252" s="9">
        <f t="shared" si="38"/>
        <v>9.9184860058142855E-3</v>
      </c>
      <c r="V252" s="12">
        <f t="shared" si="39"/>
        <v>5.1248647774062017E-2</v>
      </c>
      <c r="W252" s="7">
        <f t="shared" si="40"/>
        <v>4.8115287136249241E-2</v>
      </c>
      <c r="X252" s="7">
        <f t="shared" si="41"/>
        <v>-5.1511056093030611E-2</v>
      </c>
      <c r="Y252" s="7">
        <f t="shared" si="42"/>
        <v>3.395768956781447E-3</v>
      </c>
    </row>
    <row r="253" spans="1:25">
      <c r="A253" t="s">
        <v>251</v>
      </c>
      <c r="B253" s="3">
        <v>1989</v>
      </c>
      <c r="C253" s="4">
        <v>450</v>
      </c>
      <c r="D253" s="4">
        <v>15</v>
      </c>
      <c r="E253" s="3">
        <v>0</v>
      </c>
      <c r="F253" s="3">
        <v>2458</v>
      </c>
      <c r="G253" s="3">
        <v>4396</v>
      </c>
      <c r="H253" t="s">
        <v>251</v>
      </c>
      <c r="I253" s="11">
        <v>1698</v>
      </c>
      <c r="J253" s="11">
        <v>409</v>
      </c>
      <c r="K253" s="11">
        <v>18</v>
      </c>
      <c r="L253" s="11">
        <v>3</v>
      </c>
      <c r="M253" s="11">
        <v>2128</v>
      </c>
      <c r="N253" s="11">
        <v>3919</v>
      </c>
      <c r="O253" t="s">
        <v>251</v>
      </c>
      <c r="P253" s="8">
        <f t="shared" si="33"/>
        <v>0.80919446704637921</v>
      </c>
      <c r="Q253" s="8">
        <f t="shared" si="34"/>
        <v>0.18307567127746135</v>
      </c>
      <c r="R253" s="8">
        <f t="shared" si="35"/>
        <v>7.7298616761594793E-3</v>
      </c>
      <c r="S253" s="9">
        <f t="shared" si="36"/>
        <v>0.79793233082706772</v>
      </c>
      <c r="T253" s="9">
        <f t="shared" si="37"/>
        <v>0.19219924812030076</v>
      </c>
      <c r="U253" s="9">
        <f t="shared" si="38"/>
        <v>9.8684210526315784E-3</v>
      </c>
      <c r="V253" s="12">
        <f t="shared" si="39"/>
        <v>-9.613010225973162E-3</v>
      </c>
      <c r="W253" s="7">
        <f t="shared" si="40"/>
        <v>-1.1262136219311492E-2</v>
      </c>
      <c r="X253" s="7">
        <f t="shared" si="41"/>
        <v>9.1235768428394037E-3</v>
      </c>
      <c r="Y253" s="7">
        <f t="shared" si="42"/>
        <v>2.1385593764720991E-3</v>
      </c>
    </row>
    <row r="254" spans="1:25">
      <c r="A254" t="s">
        <v>252</v>
      </c>
      <c r="B254" s="3">
        <v>5942</v>
      </c>
      <c r="C254" s="3">
        <v>1303</v>
      </c>
      <c r="D254" s="4">
        <v>57</v>
      </c>
      <c r="E254" s="3">
        <v>0</v>
      </c>
      <c r="F254" s="3">
        <v>7305</v>
      </c>
      <c r="G254" s="3">
        <v>11581</v>
      </c>
      <c r="H254" t="s">
        <v>252</v>
      </c>
      <c r="I254" s="11">
        <v>6225</v>
      </c>
      <c r="J254" s="11">
        <v>992</v>
      </c>
      <c r="K254" s="11">
        <v>73</v>
      </c>
      <c r="L254" s="11">
        <v>26</v>
      </c>
      <c r="M254" s="11">
        <v>7316</v>
      </c>
      <c r="N254" s="11">
        <v>11535</v>
      </c>
      <c r="O254" t="s">
        <v>252</v>
      </c>
      <c r="P254" s="8">
        <f t="shared" si="33"/>
        <v>0.81341546885694727</v>
      </c>
      <c r="Q254" s="8">
        <f t="shared" si="34"/>
        <v>0.17837097878165639</v>
      </c>
      <c r="R254" s="8">
        <f t="shared" si="35"/>
        <v>8.2135523613963042E-3</v>
      </c>
      <c r="S254" s="9">
        <f t="shared" si="36"/>
        <v>0.8508747949699289</v>
      </c>
      <c r="T254" s="9">
        <f t="shared" si="37"/>
        <v>0.13559322033898305</v>
      </c>
      <c r="U254" s="9">
        <f t="shared" si="38"/>
        <v>1.3531984691088026E-2</v>
      </c>
      <c r="V254" s="12">
        <f t="shared" si="39"/>
        <v>4.2394935736140948E-2</v>
      </c>
      <c r="W254" s="7">
        <f t="shared" si="40"/>
        <v>3.7459326112981639E-2</v>
      </c>
      <c r="X254" s="7">
        <f t="shared" si="41"/>
        <v>-4.2777758442673341E-2</v>
      </c>
      <c r="Y254" s="7">
        <f t="shared" si="42"/>
        <v>5.3184323296917215E-3</v>
      </c>
    </row>
    <row r="255" spans="1:25">
      <c r="A255" t="s">
        <v>253</v>
      </c>
      <c r="B255" s="4">
        <v>919</v>
      </c>
      <c r="C255" s="3">
        <v>1939</v>
      </c>
      <c r="D255" s="4">
        <v>8</v>
      </c>
      <c r="E255" s="3">
        <v>0</v>
      </c>
      <c r="F255" s="3">
        <v>2866</v>
      </c>
      <c r="G255" s="3">
        <v>7224</v>
      </c>
      <c r="H255" t="s">
        <v>253</v>
      </c>
      <c r="I255" s="11">
        <v>993</v>
      </c>
      <c r="J255" s="11">
        <v>2517</v>
      </c>
      <c r="K255" s="11">
        <v>14</v>
      </c>
      <c r="L255" s="11">
        <v>5</v>
      </c>
      <c r="M255" s="11">
        <v>3529</v>
      </c>
      <c r="N255" s="11">
        <v>7435</v>
      </c>
      <c r="O255" t="s">
        <v>253</v>
      </c>
      <c r="P255" s="8">
        <f t="shared" si="33"/>
        <v>0.3206559665038381</v>
      </c>
      <c r="Q255" s="8">
        <f t="shared" si="34"/>
        <v>0.67655268667131896</v>
      </c>
      <c r="R255" s="8">
        <f t="shared" si="35"/>
        <v>2.7913468248429866E-3</v>
      </c>
      <c r="S255" s="9">
        <f t="shared" si="36"/>
        <v>0.28138282799659958</v>
      </c>
      <c r="T255" s="9">
        <f t="shared" si="37"/>
        <v>0.71323321054122979</v>
      </c>
      <c r="U255" s="9">
        <f t="shared" si="38"/>
        <v>5.383961462170587E-3</v>
      </c>
      <c r="V255" s="12">
        <f t="shared" si="39"/>
        <v>-3.8647551033835159E-2</v>
      </c>
      <c r="W255" s="7">
        <f t="shared" si="40"/>
        <v>-3.9273138507238514E-2</v>
      </c>
      <c r="X255" s="7">
        <f t="shared" si="41"/>
        <v>3.668052386991083E-2</v>
      </c>
      <c r="Y255" s="7">
        <f t="shared" si="42"/>
        <v>2.5926146373276004E-3</v>
      </c>
    </row>
    <row r="256" spans="1:25">
      <c r="A256" t="s">
        <v>254</v>
      </c>
      <c r="B256" s="4">
        <v>596</v>
      </c>
      <c r="C256" s="3">
        <v>3263</v>
      </c>
      <c r="D256" s="4">
        <v>17</v>
      </c>
      <c r="E256" s="3">
        <v>0</v>
      </c>
      <c r="F256" s="3">
        <v>3876</v>
      </c>
      <c r="G256" s="3">
        <v>8124</v>
      </c>
      <c r="H256" t="s">
        <v>254</v>
      </c>
      <c r="I256" s="11">
        <v>574</v>
      </c>
      <c r="J256" s="11">
        <v>3042</v>
      </c>
      <c r="K256" s="11">
        <v>29</v>
      </c>
      <c r="L256" s="11">
        <v>8</v>
      </c>
      <c r="M256" s="11">
        <v>3653</v>
      </c>
      <c r="N256" s="11">
        <v>8566</v>
      </c>
      <c r="O256" t="s">
        <v>254</v>
      </c>
      <c r="P256" s="8">
        <f t="shared" si="33"/>
        <v>0.15376676986584106</v>
      </c>
      <c r="Q256" s="8">
        <f t="shared" si="34"/>
        <v>0.84184726522187825</v>
      </c>
      <c r="R256" s="8">
        <f t="shared" si="35"/>
        <v>4.3859649122807015E-3</v>
      </c>
      <c r="S256" s="9">
        <f t="shared" si="36"/>
        <v>0.15713112510265534</v>
      </c>
      <c r="T256" s="9">
        <f t="shared" si="37"/>
        <v>0.83274021352313166</v>
      </c>
      <c r="U256" s="9">
        <f t="shared" si="38"/>
        <v>1.0128661374212975E-2</v>
      </c>
      <c r="V256" s="12">
        <f t="shared" si="39"/>
        <v>4.2947815358649055E-3</v>
      </c>
      <c r="W256" s="7">
        <f t="shared" si="40"/>
        <v>3.364355236814276E-3</v>
      </c>
      <c r="X256" s="7">
        <f t="shared" si="41"/>
        <v>-9.1070516987465933E-3</v>
      </c>
      <c r="Y256" s="7">
        <f t="shared" si="42"/>
        <v>5.7426964619322739E-3</v>
      </c>
    </row>
  </sheetData>
  <conditionalFormatting sqref="V2:V256">
    <cfRule type="colorScale" priority="1">
      <colorScale>
        <cfvo type="num" val="-0.115"/>
        <cfvo type="num" val="0"/>
        <cfvo type="num" val="0.115"/>
        <color rgb="FF0000FF"/>
        <color theme="0"/>
        <color rgb="FFFF0000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opLeftCell="D1" workbookViewId="0">
      <selection activeCell="A2" sqref="A2:XFD2"/>
    </sheetView>
  </sheetViews>
  <sheetFormatPr baseColWidth="10" defaultRowHeight="15" x14ac:dyDescent="0"/>
  <cols>
    <col min="1" max="1" width="5.33203125" bestFit="1" customWidth="1"/>
    <col min="2" max="2" width="6.5" bestFit="1" customWidth="1"/>
    <col min="3" max="3" width="9.6640625" bestFit="1" customWidth="1"/>
    <col min="4" max="4" width="19.1640625" bestFit="1" customWidth="1"/>
    <col min="5" max="6" width="8.1640625" bestFit="1" customWidth="1"/>
    <col min="7" max="7" width="12.1640625" bestFit="1" customWidth="1"/>
    <col min="8" max="8" width="11.1640625" bestFit="1" customWidth="1"/>
    <col min="9" max="9" width="12.33203125" bestFit="1" customWidth="1"/>
    <col min="10" max="10" width="13.83203125" bestFit="1" customWidth="1"/>
    <col min="11" max="11" width="10.1640625" bestFit="1" customWidth="1"/>
    <col min="12" max="12" width="12.1640625" customWidth="1"/>
  </cols>
  <sheetData>
    <row r="1" spans="1:12" s="5" customFormat="1">
      <c r="A1" s="5" t="s">
        <v>291</v>
      </c>
      <c r="B1" s="5" t="s">
        <v>292</v>
      </c>
      <c r="C1" s="5" t="s">
        <v>293</v>
      </c>
      <c r="D1" s="5" t="s">
        <v>294</v>
      </c>
      <c r="E1" s="5" t="s">
        <v>295</v>
      </c>
      <c r="F1" s="5" t="s">
        <v>296</v>
      </c>
      <c r="G1" s="5" t="s">
        <v>297</v>
      </c>
      <c r="H1" s="5" t="s">
        <v>298</v>
      </c>
      <c r="I1" s="5" t="s">
        <v>299</v>
      </c>
      <c r="J1" s="5" t="s">
        <v>300</v>
      </c>
      <c r="K1" s="5" t="s">
        <v>301</v>
      </c>
      <c r="L1" s="5" t="s">
        <v>557</v>
      </c>
    </row>
    <row r="2" spans="1:12" s="5" customFormat="1"/>
    <row r="3" spans="1:12">
      <c r="A3" t="s">
        <v>302</v>
      </c>
      <c r="B3">
        <v>48001</v>
      </c>
      <c r="C3">
        <v>1383786</v>
      </c>
      <c r="D3" t="s">
        <v>303</v>
      </c>
      <c r="E3">
        <v>58458</v>
      </c>
      <c r="F3">
        <v>20116</v>
      </c>
      <c r="G3">
        <v>2752126295</v>
      </c>
      <c r="H3">
        <v>39884082</v>
      </c>
      <c r="I3">
        <v>1062.6020000000001</v>
      </c>
      <c r="J3">
        <v>15.398999999999999</v>
      </c>
      <c r="K3">
        <v>31.841266000000001</v>
      </c>
      <c r="L3">
        <v>-95.661743999999999</v>
      </c>
    </row>
    <row r="4" spans="1:12">
      <c r="A4" t="s">
        <v>302</v>
      </c>
      <c r="B4">
        <v>48003</v>
      </c>
      <c r="C4">
        <v>1383787</v>
      </c>
      <c r="D4" t="s">
        <v>304</v>
      </c>
      <c r="E4">
        <v>14786</v>
      </c>
      <c r="F4">
        <v>5814</v>
      </c>
      <c r="G4">
        <v>3886829704</v>
      </c>
      <c r="H4">
        <v>957046</v>
      </c>
      <c r="I4">
        <v>1500.713</v>
      </c>
      <c r="J4">
        <v>0.37</v>
      </c>
      <c r="K4">
        <v>32.312258</v>
      </c>
      <c r="L4">
        <v>-102.64020600000001</v>
      </c>
    </row>
    <row r="5" spans="1:12">
      <c r="A5" t="s">
        <v>302</v>
      </c>
      <c r="B5">
        <v>48005</v>
      </c>
      <c r="C5">
        <v>1383788</v>
      </c>
      <c r="D5" t="s">
        <v>305</v>
      </c>
      <c r="E5">
        <v>86771</v>
      </c>
      <c r="F5">
        <v>35589</v>
      </c>
      <c r="G5">
        <v>2066235308</v>
      </c>
      <c r="H5">
        <v>173343492</v>
      </c>
      <c r="I5">
        <v>797.77800000000002</v>
      </c>
      <c r="J5">
        <v>66.927999999999997</v>
      </c>
      <c r="K5">
        <v>31.251950999999998</v>
      </c>
      <c r="L5">
        <v>-94.611056000000005</v>
      </c>
    </row>
    <row r="6" spans="1:12">
      <c r="A6" t="s">
        <v>302</v>
      </c>
      <c r="B6">
        <v>48007</v>
      </c>
      <c r="C6">
        <v>1383789</v>
      </c>
      <c r="D6" t="s">
        <v>306</v>
      </c>
      <c r="E6">
        <v>23158</v>
      </c>
      <c r="F6">
        <v>15355</v>
      </c>
      <c r="G6">
        <v>652868851</v>
      </c>
      <c r="H6">
        <v>714621093</v>
      </c>
      <c r="I6">
        <v>252.07400000000001</v>
      </c>
      <c r="J6">
        <v>275.91699999999997</v>
      </c>
      <c r="K6">
        <v>28.104225</v>
      </c>
      <c r="L6">
        <v>-96.977982999999995</v>
      </c>
    </row>
    <row r="7" spans="1:12">
      <c r="A7" t="s">
        <v>302</v>
      </c>
      <c r="B7">
        <v>48009</v>
      </c>
      <c r="C7">
        <v>1383790</v>
      </c>
      <c r="D7" t="s">
        <v>307</v>
      </c>
      <c r="E7">
        <v>9054</v>
      </c>
      <c r="F7">
        <v>4107</v>
      </c>
      <c r="G7">
        <v>2339043608</v>
      </c>
      <c r="H7">
        <v>57777594</v>
      </c>
      <c r="I7">
        <v>903.11</v>
      </c>
      <c r="J7">
        <v>22.308</v>
      </c>
      <c r="K7">
        <v>33.616304999999997</v>
      </c>
      <c r="L7">
        <v>-98.687267000000006</v>
      </c>
    </row>
    <row r="8" spans="1:12">
      <c r="A8" t="s">
        <v>302</v>
      </c>
      <c r="B8">
        <v>48011</v>
      </c>
      <c r="C8">
        <v>1383791</v>
      </c>
      <c r="D8" t="s">
        <v>308</v>
      </c>
      <c r="E8">
        <v>1901</v>
      </c>
      <c r="F8">
        <v>904</v>
      </c>
      <c r="G8">
        <v>2354581881</v>
      </c>
      <c r="H8">
        <v>12219756</v>
      </c>
      <c r="I8">
        <v>909.10900000000004</v>
      </c>
      <c r="J8">
        <v>4.718</v>
      </c>
      <c r="K8">
        <v>34.964179000000001</v>
      </c>
      <c r="L8">
        <v>-101.35663599999999</v>
      </c>
    </row>
    <row r="9" spans="1:12">
      <c r="A9" t="s">
        <v>302</v>
      </c>
      <c r="B9">
        <v>48013</v>
      </c>
      <c r="C9">
        <v>1383792</v>
      </c>
      <c r="D9" t="s">
        <v>309</v>
      </c>
      <c r="E9">
        <v>44911</v>
      </c>
      <c r="F9">
        <v>17631</v>
      </c>
      <c r="G9">
        <v>3158604888</v>
      </c>
      <c r="H9">
        <v>4995763</v>
      </c>
      <c r="I9">
        <v>1219.5440000000001</v>
      </c>
      <c r="J9">
        <v>1.929</v>
      </c>
      <c r="K9">
        <v>28.894296000000001</v>
      </c>
      <c r="L9">
        <v>-98.528187000000003</v>
      </c>
    </row>
    <row r="10" spans="1:12">
      <c r="A10" t="s">
        <v>302</v>
      </c>
      <c r="B10">
        <v>48015</v>
      </c>
      <c r="C10">
        <v>1383793</v>
      </c>
      <c r="D10" t="s">
        <v>310</v>
      </c>
      <c r="E10">
        <v>28417</v>
      </c>
      <c r="F10">
        <v>12926</v>
      </c>
      <c r="G10">
        <v>1674448899</v>
      </c>
      <c r="H10">
        <v>25577195</v>
      </c>
      <c r="I10">
        <v>646.50800000000004</v>
      </c>
      <c r="J10">
        <v>9.875</v>
      </c>
      <c r="K10">
        <v>29.891901000000001</v>
      </c>
      <c r="L10">
        <v>-96.270169999999993</v>
      </c>
    </row>
    <row r="11" spans="1:12">
      <c r="A11" t="s">
        <v>302</v>
      </c>
      <c r="B11">
        <v>48017</v>
      </c>
      <c r="C11">
        <v>1383794</v>
      </c>
      <c r="D11" t="s">
        <v>311</v>
      </c>
      <c r="E11">
        <v>7165</v>
      </c>
      <c r="F11">
        <v>2784</v>
      </c>
      <c r="G11">
        <v>2141394831</v>
      </c>
      <c r="H11">
        <v>1771770</v>
      </c>
      <c r="I11">
        <v>826.79700000000003</v>
      </c>
      <c r="J11">
        <v>0.68400000000000005</v>
      </c>
      <c r="K11">
        <v>34.067520999999999</v>
      </c>
      <c r="L11">
        <v>-102.83034499999999</v>
      </c>
    </row>
    <row r="12" spans="1:12">
      <c r="A12" t="s">
        <v>302</v>
      </c>
      <c r="B12">
        <v>48019</v>
      </c>
      <c r="C12">
        <v>1383795</v>
      </c>
      <c r="D12" t="s">
        <v>312</v>
      </c>
      <c r="E12">
        <v>20485</v>
      </c>
      <c r="F12">
        <v>11561</v>
      </c>
      <c r="G12">
        <v>2048578865</v>
      </c>
      <c r="H12">
        <v>17288401</v>
      </c>
      <c r="I12">
        <v>790.96100000000001</v>
      </c>
      <c r="J12">
        <v>6.6749999999999998</v>
      </c>
      <c r="K12">
        <v>29.755748000000001</v>
      </c>
      <c r="L12">
        <v>-99.260682000000003</v>
      </c>
    </row>
    <row r="13" spans="1:12">
      <c r="A13" t="s">
        <v>302</v>
      </c>
      <c r="B13">
        <v>48021</v>
      </c>
      <c r="C13">
        <v>1383796</v>
      </c>
      <c r="D13" t="s">
        <v>313</v>
      </c>
      <c r="E13">
        <v>74171</v>
      </c>
      <c r="F13">
        <v>29316</v>
      </c>
      <c r="G13">
        <v>2300298811</v>
      </c>
      <c r="H13">
        <v>19154980</v>
      </c>
      <c r="I13">
        <v>888.15</v>
      </c>
      <c r="J13">
        <v>7.3959999999999999</v>
      </c>
      <c r="K13">
        <v>30.103128000000002</v>
      </c>
      <c r="L13">
        <v>-97.311858999999998</v>
      </c>
    </row>
    <row r="14" spans="1:12">
      <c r="A14" t="s">
        <v>302</v>
      </c>
      <c r="B14">
        <v>48023</v>
      </c>
      <c r="C14">
        <v>1383797</v>
      </c>
      <c r="D14" t="s">
        <v>314</v>
      </c>
      <c r="E14">
        <v>3726</v>
      </c>
      <c r="F14">
        <v>2665</v>
      </c>
      <c r="G14">
        <v>2246766775</v>
      </c>
      <c r="H14">
        <v>86983599</v>
      </c>
      <c r="I14">
        <v>867.48199999999997</v>
      </c>
      <c r="J14">
        <v>33.585000000000001</v>
      </c>
      <c r="K14">
        <v>33.618172000000001</v>
      </c>
      <c r="L14">
        <v>-99.197227999999996</v>
      </c>
    </row>
    <row r="15" spans="1:12">
      <c r="A15" t="s">
        <v>302</v>
      </c>
      <c r="B15">
        <v>48025</v>
      </c>
      <c r="C15">
        <v>1383798</v>
      </c>
      <c r="D15" t="s">
        <v>315</v>
      </c>
      <c r="E15">
        <v>31861</v>
      </c>
      <c r="F15">
        <v>10649</v>
      </c>
      <c r="G15">
        <v>2279809490</v>
      </c>
      <c r="H15">
        <v>246410</v>
      </c>
      <c r="I15">
        <v>880.23900000000003</v>
      </c>
      <c r="J15">
        <v>9.5000000000000001E-2</v>
      </c>
      <c r="K15">
        <v>28.416077000000001</v>
      </c>
      <c r="L15">
        <v>-97.742586000000003</v>
      </c>
    </row>
    <row r="16" spans="1:12">
      <c r="A16" t="s">
        <v>302</v>
      </c>
      <c r="B16">
        <v>48027</v>
      </c>
      <c r="C16">
        <v>1383799</v>
      </c>
      <c r="D16" t="s">
        <v>316</v>
      </c>
      <c r="E16">
        <v>310235</v>
      </c>
      <c r="F16">
        <v>125470</v>
      </c>
      <c r="G16">
        <v>2722118322</v>
      </c>
      <c r="H16">
        <v>95364952</v>
      </c>
      <c r="I16">
        <v>1051.0160000000001</v>
      </c>
      <c r="J16">
        <v>36.820999999999998</v>
      </c>
      <c r="K16">
        <v>31.042110000000001</v>
      </c>
      <c r="L16">
        <v>-97.481921</v>
      </c>
    </row>
    <row r="17" spans="1:12">
      <c r="A17" t="s">
        <v>302</v>
      </c>
      <c r="B17">
        <v>48029</v>
      </c>
      <c r="C17">
        <v>1383800</v>
      </c>
      <c r="D17" t="s">
        <v>317</v>
      </c>
      <c r="E17">
        <v>1714773</v>
      </c>
      <c r="F17">
        <v>662872</v>
      </c>
      <c r="G17">
        <v>3211119983</v>
      </c>
      <c r="H17">
        <v>42127509</v>
      </c>
      <c r="I17">
        <v>1239.82</v>
      </c>
      <c r="J17">
        <v>16.265999999999998</v>
      </c>
      <c r="K17">
        <v>29.448671000000001</v>
      </c>
      <c r="L17">
        <v>-98.520146999999994</v>
      </c>
    </row>
    <row r="18" spans="1:12">
      <c r="A18" t="s">
        <v>302</v>
      </c>
      <c r="B18">
        <v>48031</v>
      </c>
      <c r="C18">
        <v>1383801</v>
      </c>
      <c r="D18" t="s">
        <v>318</v>
      </c>
      <c r="E18">
        <v>10497</v>
      </c>
      <c r="F18">
        <v>5532</v>
      </c>
      <c r="G18">
        <v>1836951743</v>
      </c>
      <c r="H18">
        <v>10814611</v>
      </c>
      <c r="I18">
        <v>709.25099999999998</v>
      </c>
      <c r="J18">
        <v>4.1760000000000002</v>
      </c>
      <c r="K18">
        <v>30.265605000000001</v>
      </c>
      <c r="L18">
        <v>-98.399977000000007</v>
      </c>
    </row>
    <row r="19" spans="1:12">
      <c r="A19" t="s">
        <v>302</v>
      </c>
      <c r="B19">
        <v>48033</v>
      </c>
      <c r="C19">
        <v>1383802</v>
      </c>
      <c r="D19" t="s">
        <v>319</v>
      </c>
      <c r="E19">
        <v>641</v>
      </c>
      <c r="F19">
        <v>385</v>
      </c>
      <c r="G19">
        <v>2324365341</v>
      </c>
      <c r="H19">
        <v>22297741</v>
      </c>
      <c r="I19">
        <v>897.44299999999998</v>
      </c>
      <c r="J19">
        <v>8.609</v>
      </c>
      <c r="K19">
        <v>32.744062</v>
      </c>
      <c r="L19">
        <v>-101.43303299999999</v>
      </c>
    </row>
    <row r="20" spans="1:12">
      <c r="A20" t="s">
        <v>302</v>
      </c>
      <c r="B20">
        <v>48035</v>
      </c>
      <c r="C20">
        <v>1383803</v>
      </c>
      <c r="D20" t="s">
        <v>320</v>
      </c>
      <c r="E20">
        <v>18212</v>
      </c>
      <c r="F20">
        <v>9623</v>
      </c>
      <c r="G20">
        <v>2545902347</v>
      </c>
      <c r="H20">
        <v>50672066</v>
      </c>
      <c r="I20">
        <v>982.97799999999995</v>
      </c>
      <c r="J20">
        <v>19.565000000000001</v>
      </c>
      <c r="K20">
        <v>31.900763999999999</v>
      </c>
      <c r="L20">
        <v>-97.637631999999996</v>
      </c>
    </row>
    <row r="21" spans="1:12">
      <c r="A21" t="s">
        <v>302</v>
      </c>
      <c r="B21">
        <v>48037</v>
      </c>
      <c r="C21">
        <v>1383804</v>
      </c>
      <c r="D21" t="s">
        <v>321</v>
      </c>
      <c r="E21">
        <v>92565</v>
      </c>
      <c r="F21">
        <v>38493</v>
      </c>
      <c r="G21">
        <v>2292153748</v>
      </c>
      <c r="H21">
        <v>98320026</v>
      </c>
      <c r="I21">
        <v>885.00599999999997</v>
      </c>
      <c r="J21">
        <v>37.962000000000003</v>
      </c>
      <c r="K21">
        <v>33.446050999999997</v>
      </c>
      <c r="L21">
        <v>-94.422375000000002</v>
      </c>
    </row>
    <row r="22" spans="1:12">
      <c r="A22" t="s">
        <v>302</v>
      </c>
      <c r="B22">
        <v>48039</v>
      </c>
      <c r="C22">
        <v>1383805</v>
      </c>
      <c r="D22" t="s">
        <v>322</v>
      </c>
      <c r="E22">
        <v>313166</v>
      </c>
      <c r="F22">
        <v>118336</v>
      </c>
      <c r="G22">
        <v>3516429692</v>
      </c>
      <c r="H22">
        <v>649792694</v>
      </c>
      <c r="I22">
        <v>1357.701</v>
      </c>
      <c r="J22">
        <v>250.886</v>
      </c>
      <c r="K22">
        <v>29.167816999999999</v>
      </c>
      <c r="L22">
        <v>-95.434646999999998</v>
      </c>
    </row>
    <row r="23" spans="1:12">
      <c r="A23" t="s">
        <v>302</v>
      </c>
      <c r="B23">
        <v>48041</v>
      </c>
      <c r="C23">
        <v>1383806</v>
      </c>
      <c r="D23" t="s">
        <v>323</v>
      </c>
      <c r="E23">
        <v>194851</v>
      </c>
      <c r="F23">
        <v>77700</v>
      </c>
      <c r="G23">
        <v>1516296157</v>
      </c>
      <c r="H23">
        <v>15002941</v>
      </c>
      <c r="I23">
        <v>585.44500000000005</v>
      </c>
      <c r="J23">
        <v>5.7930000000000001</v>
      </c>
      <c r="K23">
        <v>30.656725000000002</v>
      </c>
      <c r="L23">
        <v>-96.302389000000005</v>
      </c>
    </row>
    <row r="24" spans="1:12">
      <c r="A24" t="s">
        <v>302</v>
      </c>
      <c r="B24">
        <v>48043</v>
      </c>
      <c r="C24">
        <v>1383807</v>
      </c>
      <c r="D24" t="s">
        <v>324</v>
      </c>
      <c r="E24">
        <v>9232</v>
      </c>
      <c r="F24">
        <v>5383</v>
      </c>
      <c r="G24">
        <v>16015795085</v>
      </c>
      <c r="H24">
        <v>22064004</v>
      </c>
      <c r="I24">
        <v>6183.7330000000002</v>
      </c>
      <c r="J24">
        <v>8.5190000000000001</v>
      </c>
      <c r="K24">
        <v>29.808997000000002</v>
      </c>
      <c r="L24">
        <v>-103.252458</v>
      </c>
    </row>
    <row r="25" spans="1:12">
      <c r="A25" t="s">
        <v>302</v>
      </c>
      <c r="B25">
        <v>48045</v>
      </c>
      <c r="C25">
        <v>1383808</v>
      </c>
      <c r="D25" t="s">
        <v>325</v>
      </c>
      <c r="E25">
        <v>1637</v>
      </c>
      <c r="F25">
        <v>953</v>
      </c>
      <c r="G25">
        <v>2330990994</v>
      </c>
      <c r="H25">
        <v>4068667</v>
      </c>
      <c r="I25">
        <v>900.00099999999998</v>
      </c>
      <c r="J25">
        <v>1.571</v>
      </c>
      <c r="K25">
        <v>34.525171999999998</v>
      </c>
      <c r="L25">
        <v>-101.205893</v>
      </c>
    </row>
    <row r="26" spans="1:12">
      <c r="A26" t="s">
        <v>302</v>
      </c>
      <c r="B26">
        <v>48047</v>
      </c>
      <c r="C26">
        <v>1383809</v>
      </c>
      <c r="D26" t="s">
        <v>326</v>
      </c>
      <c r="E26">
        <v>7223</v>
      </c>
      <c r="F26">
        <v>3239</v>
      </c>
      <c r="G26">
        <v>2443301936</v>
      </c>
      <c r="H26">
        <v>741628</v>
      </c>
      <c r="I26">
        <v>943.36400000000003</v>
      </c>
      <c r="J26">
        <v>0.28599999999999998</v>
      </c>
      <c r="K26">
        <v>27.034994000000001</v>
      </c>
      <c r="L26">
        <v>-98.215276000000003</v>
      </c>
    </row>
    <row r="27" spans="1:12">
      <c r="A27" t="s">
        <v>302</v>
      </c>
      <c r="B27">
        <v>48049</v>
      </c>
      <c r="C27">
        <v>1383810</v>
      </c>
      <c r="D27" t="s">
        <v>327</v>
      </c>
      <c r="E27">
        <v>38106</v>
      </c>
      <c r="F27">
        <v>18287</v>
      </c>
      <c r="G27">
        <v>2446070964</v>
      </c>
      <c r="H27">
        <v>32428770</v>
      </c>
      <c r="I27">
        <v>944.43299999999999</v>
      </c>
      <c r="J27">
        <v>12.521000000000001</v>
      </c>
      <c r="K27">
        <v>31.764102999999999</v>
      </c>
      <c r="L27">
        <v>-98.998469999999998</v>
      </c>
    </row>
    <row r="28" spans="1:12">
      <c r="A28" t="s">
        <v>302</v>
      </c>
      <c r="B28">
        <v>48051</v>
      </c>
      <c r="C28">
        <v>1383811</v>
      </c>
      <c r="D28" t="s">
        <v>328</v>
      </c>
      <c r="E28">
        <v>17187</v>
      </c>
      <c r="F28">
        <v>8832</v>
      </c>
      <c r="G28">
        <v>1706870641</v>
      </c>
      <c r="H28">
        <v>46064657</v>
      </c>
      <c r="I28">
        <v>659.02599999999995</v>
      </c>
      <c r="J28">
        <v>17.786000000000001</v>
      </c>
      <c r="K28">
        <v>30.493486999999998</v>
      </c>
      <c r="L28">
        <v>-96.622090999999998</v>
      </c>
    </row>
    <row r="29" spans="1:12">
      <c r="A29" t="s">
        <v>302</v>
      </c>
      <c r="B29">
        <v>48053</v>
      </c>
      <c r="C29">
        <v>1383812</v>
      </c>
      <c r="D29" t="s">
        <v>329</v>
      </c>
      <c r="E29">
        <v>42750</v>
      </c>
      <c r="F29">
        <v>20870</v>
      </c>
      <c r="G29">
        <v>2575116582</v>
      </c>
      <c r="H29">
        <v>69940565</v>
      </c>
      <c r="I29">
        <v>994.25800000000004</v>
      </c>
      <c r="J29">
        <v>27.004000000000001</v>
      </c>
      <c r="K29">
        <v>30.789615999999999</v>
      </c>
      <c r="L29">
        <v>-98.201194999999998</v>
      </c>
    </row>
    <row r="30" spans="1:12">
      <c r="A30" t="s">
        <v>302</v>
      </c>
      <c r="B30">
        <v>48055</v>
      </c>
      <c r="C30">
        <v>1383813</v>
      </c>
      <c r="D30" t="s">
        <v>330</v>
      </c>
      <c r="E30">
        <v>38066</v>
      </c>
      <c r="F30">
        <v>13759</v>
      </c>
      <c r="G30">
        <v>1412208030</v>
      </c>
      <c r="H30">
        <v>4933872</v>
      </c>
      <c r="I30">
        <v>545.25699999999995</v>
      </c>
      <c r="J30">
        <v>1.905</v>
      </c>
      <c r="K30">
        <v>29.840422</v>
      </c>
      <c r="L30">
        <v>-97.631096999999997</v>
      </c>
    </row>
    <row r="31" spans="1:12">
      <c r="A31" t="s">
        <v>302</v>
      </c>
      <c r="B31">
        <v>48057</v>
      </c>
      <c r="C31">
        <v>1383814</v>
      </c>
      <c r="D31" t="s">
        <v>331</v>
      </c>
      <c r="E31">
        <v>21381</v>
      </c>
      <c r="F31">
        <v>11410</v>
      </c>
      <c r="G31">
        <v>1312710613</v>
      </c>
      <c r="H31">
        <v>1361907833</v>
      </c>
      <c r="I31">
        <v>506.84</v>
      </c>
      <c r="J31">
        <v>525.83600000000001</v>
      </c>
      <c r="K31">
        <v>28.445366</v>
      </c>
      <c r="L31">
        <v>-96.583299999999994</v>
      </c>
    </row>
    <row r="32" spans="1:12">
      <c r="A32" t="s">
        <v>302</v>
      </c>
      <c r="B32">
        <v>48059</v>
      </c>
      <c r="C32">
        <v>1383815</v>
      </c>
      <c r="D32" t="s">
        <v>332</v>
      </c>
      <c r="E32">
        <v>13544</v>
      </c>
      <c r="F32">
        <v>6549</v>
      </c>
      <c r="G32">
        <v>2329363248</v>
      </c>
      <c r="H32">
        <v>4898788</v>
      </c>
      <c r="I32">
        <v>899.37199999999996</v>
      </c>
      <c r="J32">
        <v>1.891</v>
      </c>
      <c r="K32">
        <v>32.293149999999997</v>
      </c>
      <c r="L32">
        <v>-99.372248999999996</v>
      </c>
    </row>
    <row r="33" spans="1:12">
      <c r="A33" t="s">
        <v>302</v>
      </c>
      <c r="B33">
        <v>48061</v>
      </c>
      <c r="C33">
        <v>1383816</v>
      </c>
      <c r="D33" t="s">
        <v>333</v>
      </c>
      <c r="E33">
        <v>406220</v>
      </c>
      <c r="F33">
        <v>141924</v>
      </c>
      <c r="G33">
        <v>2307478146</v>
      </c>
      <c r="H33">
        <v>998531503</v>
      </c>
      <c r="I33">
        <v>890.92200000000003</v>
      </c>
      <c r="J33">
        <v>385.53500000000003</v>
      </c>
      <c r="K33">
        <v>26.102923000000001</v>
      </c>
      <c r="L33">
        <v>-97.478958000000006</v>
      </c>
    </row>
    <row r="34" spans="1:12">
      <c r="A34" t="s">
        <v>302</v>
      </c>
      <c r="B34">
        <v>48063</v>
      </c>
      <c r="C34">
        <v>1383817</v>
      </c>
      <c r="D34" t="s">
        <v>334</v>
      </c>
      <c r="E34">
        <v>12401</v>
      </c>
      <c r="F34">
        <v>5656</v>
      </c>
      <c r="G34">
        <v>507188128</v>
      </c>
      <c r="H34">
        <v>19183611</v>
      </c>
      <c r="I34">
        <v>195.82599999999999</v>
      </c>
      <c r="J34">
        <v>7.407</v>
      </c>
      <c r="K34">
        <v>32.974581000000001</v>
      </c>
      <c r="L34">
        <v>-94.979084999999998</v>
      </c>
    </row>
    <row r="35" spans="1:12">
      <c r="A35" t="s">
        <v>302</v>
      </c>
      <c r="B35">
        <v>48065</v>
      </c>
      <c r="C35">
        <v>1383818</v>
      </c>
      <c r="D35" t="s">
        <v>335</v>
      </c>
      <c r="E35">
        <v>6182</v>
      </c>
      <c r="F35">
        <v>2784</v>
      </c>
      <c r="G35">
        <v>2383359553</v>
      </c>
      <c r="H35">
        <v>10064255</v>
      </c>
      <c r="I35">
        <v>920.22</v>
      </c>
      <c r="J35">
        <v>3.8860000000000001</v>
      </c>
      <c r="K35">
        <v>35.405495999999999</v>
      </c>
      <c r="L35">
        <v>-101.355356</v>
      </c>
    </row>
    <row r="36" spans="1:12">
      <c r="A36" t="s">
        <v>302</v>
      </c>
      <c r="B36">
        <v>48067</v>
      </c>
      <c r="C36">
        <v>1383819</v>
      </c>
      <c r="D36" t="s">
        <v>336</v>
      </c>
      <c r="E36">
        <v>30464</v>
      </c>
      <c r="F36">
        <v>14379</v>
      </c>
      <c r="G36">
        <v>2426723555</v>
      </c>
      <c r="H36">
        <v>60499735</v>
      </c>
      <c r="I36">
        <v>936.96299999999997</v>
      </c>
      <c r="J36">
        <v>23.359000000000002</v>
      </c>
      <c r="K36">
        <v>33.083697999999998</v>
      </c>
      <c r="L36">
        <v>-94.357579000000001</v>
      </c>
    </row>
    <row r="37" spans="1:12">
      <c r="A37" t="s">
        <v>302</v>
      </c>
      <c r="B37">
        <v>48069</v>
      </c>
      <c r="C37">
        <v>1383820</v>
      </c>
      <c r="D37" t="s">
        <v>337</v>
      </c>
      <c r="E37">
        <v>8062</v>
      </c>
      <c r="F37">
        <v>3166</v>
      </c>
      <c r="G37">
        <v>2316572704</v>
      </c>
      <c r="H37">
        <v>12585110</v>
      </c>
      <c r="I37">
        <v>894.43399999999997</v>
      </c>
      <c r="J37">
        <v>4.859</v>
      </c>
      <c r="K37">
        <v>34.533620999999997</v>
      </c>
      <c r="L37">
        <v>-102.258786</v>
      </c>
    </row>
    <row r="38" spans="1:12">
      <c r="A38" t="s">
        <v>302</v>
      </c>
      <c r="B38">
        <v>48071</v>
      </c>
      <c r="C38">
        <v>1383821</v>
      </c>
      <c r="D38" t="s">
        <v>338</v>
      </c>
      <c r="E38">
        <v>35096</v>
      </c>
      <c r="F38">
        <v>13291</v>
      </c>
      <c r="G38">
        <v>1546578832</v>
      </c>
      <c r="H38">
        <v>709774725</v>
      </c>
      <c r="I38">
        <v>597.13699999999994</v>
      </c>
      <c r="J38">
        <v>274.04599999999999</v>
      </c>
      <c r="K38">
        <v>29.703932999999999</v>
      </c>
      <c r="L38">
        <v>-94.668875</v>
      </c>
    </row>
    <row r="39" spans="1:12">
      <c r="A39" t="s">
        <v>302</v>
      </c>
      <c r="B39">
        <v>48073</v>
      </c>
      <c r="C39">
        <v>1383822</v>
      </c>
      <c r="D39" t="s">
        <v>339</v>
      </c>
      <c r="E39">
        <v>50845</v>
      </c>
      <c r="F39">
        <v>20859</v>
      </c>
      <c r="G39">
        <v>2727030862</v>
      </c>
      <c r="H39">
        <v>24032104</v>
      </c>
      <c r="I39">
        <v>1052.913</v>
      </c>
      <c r="J39">
        <v>9.2789999999999999</v>
      </c>
      <c r="K39">
        <v>31.843858999999998</v>
      </c>
      <c r="L39">
        <v>-95.156503999999998</v>
      </c>
    </row>
    <row r="40" spans="1:12">
      <c r="A40" t="s">
        <v>302</v>
      </c>
      <c r="B40">
        <v>48075</v>
      </c>
      <c r="C40">
        <v>1383823</v>
      </c>
      <c r="D40" t="s">
        <v>340</v>
      </c>
      <c r="E40">
        <v>7041</v>
      </c>
      <c r="F40">
        <v>2883</v>
      </c>
      <c r="G40">
        <v>1803680222</v>
      </c>
      <c r="H40">
        <v>44835136</v>
      </c>
      <c r="I40">
        <v>696.40499999999997</v>
      </c>
      <c r="J40">
        <v>17.311</v>
      </c>
      <c r="K40">
        <v>34.529336999999998</v>
      </c>
      <c r="L40">
        <v>-100.208336</v>
      </c>
    </row>
    <row r="41" spans="1:12">
      <c r="A41" t="s">
        <v>302</v>
      </c>
      <c r="B41">
        <v>48077</v>
      </c>
      <c r="C41">
        <v>1383824</v>
      </c>
      <c r="D41" t="s">
        <v>341</v>
      </c>
      <c r="E41">
        <v>10752</v>
      </c>
      <c r="F41">
        <v>5150</v>
      </c>
      <c r="G41">
        <v>2819774443</v>
      </c>
      <c r="H41">
        <v>72604292</v>
      </c>
      <c r="I41">
        <v>1088.721</v>
      </c>
      <c r="J41">
        <v>28.033000000000001</v>
      </c>
      <c r="K41">
        <v>33.785904000000002</v>
      </c>
      <c r="L41">
        <v>-98.212918000000002</v>
      </c>
    </row>
    <row r="42" spans="1:12">
      <c r="A42" t="s">
        <v>302</v>
      </c>
      <c r="B42">
        <v>48079</v>
      </c>
      <c r="C42">
        <v>1383825</v>
      </c>
      <c r="D42" t="s">
        <v>342</v>
      </c>
      <c r="E42">
        <v>3127</v>
      </c>
      <c r="F42">
        <v>1360</v>
      </c>
      <c r="G42">
        <v>2007629814</v>
      </c>
      <c r="H42">
        <v>229068</v>
      </c>
      <c r="I42">
        <v>775.15</v>
      </c>
      <c r="J42">
        <v>8.7999999999999995E-2</v>
      </c>
      <c r="K42">
        <v>33.608440000000002</v>
      </c>
      <c r="L42">
        <v>-102.830449</v>
      </c>
    </row>
    <row r="43" spans="1:12">
      <c r="A43" t="s">
        <v>302</v>
      </c>
      <c r="B43">
        <v>48081</v>
      </c>
      <c r="C43">
        <v>1383826</v>
      </c>
      <c r="D43" t="s">
        <v>343</v>
      </c>
      <c r="E43">
        <v>3320</v>
      </c>
      <c r="F43">
        <v>2667</v>
      </c>
      <c r="G43">
        <v>2360695668</v>
      </c>
      <c r="H43">
        <v>42789532</v>
      </c>
      <c r="I43">
        <v>911.47</v>
      </c>
      <c r="J43">
        <v>16.521000000000001</v>
      </c>
      <c r="K43">
        <v>31.877105</v>
      </c>
      <c r="L43">
        <v>-100.63523600000001</v>
      </c>
    </row>
    <row r="44" spans="1:12">
      <c r="A44" t="s">
        <v>302</v>
      </c>
      <c r="B44">
        <v>48083</v>
      </c>
      <c r="C44">
        <v>1383827</v>
      </c>
      <c r="D44" t="s">
        <v>344</v>
      </c>
      <c r="E44">
        <v>8895</v>
      </c>
      <c r="F44">
        <v>5543</v>
      </c>
      <c r="G44">
        <v>3268424436</v>
      </c>
      <c r="H44">
        <v>50472266</v>
      </c>
      <c r="I44">
        <v>1261.9459999999999</v>
      </c>
      <c r="J44">
        <v>19.486999999999998</v>
      </c>
      <c r="K44">
        <v>31.914204999999999</v>
      </c>
      <c r="L44">
        <v>-99.346621999999996</v>
      </c>
    </row>
    <row r="45" spans="1:12">
      <c r="A45" t="s">
        <v>302</v>
      </c>
      <c r="B45">
        <v>48085</v>
      </c>
      <c r="C45">
        <v>1383828</v>
      </c>
      <c r="D45" t="s">
        <v>345</v>
      </c>
      <c r="E45">
        <v>782341</v>
      </c>
      <c r="F45">
        <v>300960</v>
      </c>
      <c r="G45">
        <v>2178761906</v>
      </c>
      <c r="H45">
        <v>116235513</v>
      </c>
      <c r="I45">
        <v>841.22500000000002</v>
      </c>
      <c r="J45">
        <v>44.878999999999998</v>
      </c>
      <c r="K45">
        <v>33.193885000000002</v>
      </c>
      <c r="L45">
        <v>-96.578153</v>
      </c>
    </row>
    <row r="46" spans="1:12">
      <c r="A46" t="s">
        <v>302</v>
      </c>
      <c r="B46">
        <v>48087</v>
      </c>
      <c r="C46">
        <v>1383829</v>
      </c>
      <c r="D46" t="s">
        <v>346</v>
      </c>
      <c r="E46">
        <v>3057</v>
      </c>
      <c r="F46">
        <v>1616</v>
      </c>
      <c r="G46">
        <v>2378750619</v>
      </c>
      <c r="H46">
        <v>2279238</v>
      </c>
      <c r="I46">
        <v>918.44100000000003</v>
      </c>
      <c r="J46">
        <v>0.88</v>
      </c>
      <c r="K46">
        <v>34.963357999999999</v>
      </c>
      <c r="L46">
        <v>-100.27213500000001</v>
      </c>
    </row>
    <row r="47" spans="1:12">
      <c r="A47" t="s">
        <v>302</v>
      </c>
      <c r="B47">
        <v>48089</v>
      </c>
      <c r="C47">
        <v>1383830</v>
      </c>
      <c r="D47" t="s">
        <v>347</v>
      </c>
      <c r="E47">
        <v>20874</v>
      </c>
      <c r="F47">
        <v>10527</v>
      </c>
      <c r="G47">
        <v>2487097169</v>
      </c>
      <c r="H47">
        <v>34737183</v>
      </c>
      <c r="I47">
        <v>960.274</v>
      </c>
      <c r="J47">
        <v>13.412000000000001</v>
      </c>
      <c r="K47">
        <v>29.595908000000001</v>
      </c>
      <c r="L47">
        <v>-96.508388999999994</v>
      </c>
    </row>
    <row r="48" spans="1:12">
      <c r="A48" t="s">
        <v>302</v>
      </c>
      <c r="B48">
        <v>48091</v>
      </c>
      <c r="C48">
        <v>1383831</v>
      </c>
      <c r="D48" t="s">
        <v>348</v>
      </c>
      <c r="E48">
        <v>108472</v>
      </c>
      <c r="F48">
        <v>47108</v>
      </c>
      <c r="G48">
        <v>1449037063</v>
      </c>
      <c r="H48">
        <v>39890210</v>
      </c>
      <c r="I48">
        <v>559.476</v>
      </c>
      <c r="J48">
        <v>15.401999999999999</v>
      </c>
      <c r="K48">
        <v>29.803018999999999</v>
      </c>
      <c r="L48">
        <v>-98.255201</v>
      </c>
    </row>
    <row r="49" spans="1:12">
      <c r="A49" t="s">
        <v>302</v>
      </c>
      <c r="B49">
        <v>48093</v>
      </c>
      <c r="C49">
        <v>1383832</v>
      </c>
      <c r="D49" t="s">
        <v>349</v>
      </c>
      <c r="E49">
        <v>13974</v>
      </c>
      <c r="F49">
        <v>7223</v>
      </c>
      <c r="G49">
        <v>2428770746</v>
      </c>
      <c r="H49">
        <v>25718019</v>
      </c>
      <c r="I49">
        <v>937.75400000000002</v>
      </c>
      <c r="J49">
        <v>9.93</v>
      </c>
      <c r="K49">
        <v>31.951644999999999</v>
      </c>
      <c r="L49">
        <v>-98.549616999999998</v>
      </c>
    </row>
    <row r="50" spans="1:12">
      <c r="A50" t="s">
        <v>302</v>
      </c>
      <c r="B50">
        <v>48095</v>
      </c>
      <c r="C50">
        <v>1383833</v>
      </c>
      <c r="D50" t="s">
        <v>350</v>
      </c>
      <c r="E50">
        <v>4087</v>
      </c>
      <c r="F50">
        <v>1637</v>
      </c>
      <c r="G50">
        <v>2548028356</v>
      </c>
      <c r="H50">
        <v>25624151</v>
      </c>
      <c r="I50">
        <v>983.79899999999998</v>
      </c>
      <c r="J50">
        <v>9.8940000000000001</v>
      </c>
      <c r="K50">
        <v>31.318864999999999</v>
      </c>
      <c r="L50">
        <v>-99.863647999999998</v>
      </c>
    </row>
    <row r="51" spans="1:12">
      <c r="A51" t="s">
        <v>302</v>
      </c>
      <c r="B51">
        <v>48097</v>
      </c>
      <c r="C51">
        <v>1383834</v>
      </c>
      <c r="D51" t="s">
        <v>351</v>
      </c>
      <c r="E51">
        <v>38437</v>
      </c>
      <c r="F51">
        <v>16606</v>
      </c>
      <c r="G51">
        <v>2265615780</v>
      </c>
      <c r="H51">
        <v>61333893</v>
      </c>
      <c r="I51">
        <v>874.75900000000001</v>
      </c>
      <c r="J51">
        <v>23.681000000000001</v>
      </c>
      <c r="K51">
        <v>33.639169000000003</v>
      </c>
      <c r="L51">
        <v>-97.210372000000007</v>
      </c>
    </row>
    <row r="52" spans="1:12">
      <c r="A52" t="s">
        <v>302</v>
      </c>
      <c r="B52">
        <v>48099</v>
      </c>
      <c r="C52">
        <v>1383835</v>
      </c>
      <c r="D52" t="s">
        <v>352</v>
      </c>
      <c r="E52">
        <v>75388</v>
      </c>
      <c r="F52">
        <v>25178</v>
      </c>
      <c r="G52">
        <v>2724838887</v>
      </c>
      <c r="H52">
        <v>12145955</v>
      </c>
      <c r="I52">
        <v>1052.066</v>
      </c>
      <c r="J52">
        <v>4.6900000000000004</v>
      </c>
      <c r="K52">
        <v>31.391176999999999</v>
      </c>
      <c r="L52">
        <v>-97.798022000000003</v>
      </c>
    </row>
    <row r="53" spans="1:12">
      <c r="A53" t="s">
        <v>302</v>
      </c>
      <c r="B53">
        <v>48101</v>
      </c>
      <c r="C53">
        <v>1383836</v>
      </c>
      <c r="D53" t="s">
        <v>353</v>
      </c>
      <c r="E53">
        <v>1505</v>
      </c>
      <c r="F53">
        <v>968</v>
      </c>
      <c r="G53">
        <v>2332448314</v>
      </c>
      <c r="H53">
        <v>2724070</v>
      </c>
      <c r="I53">
        <v>900.56299999999999</v>
      </c>
      <c r="J53">
        <v>1.052</v>
      </c>
      <c r="K53">
        <v>34.091906000000002</v>
      </c>
      <c r="L53">
        <v>-100.276442</v>
      </c>
    </row>
    <row r="54" spans="1:12">
      <c r="A54" t="s">
        <v>302</v>
      </c>
      <c r="B54">
        <v>48103</v>
      </c>
      <c r="C54">
        <v>1383837</v>
      </c>
      <c r="D54" t="s">
        <v>354</v>
      </c>
      <c r="E54">
        <v>4375</v>
      </c>
      <c r="F54">
        <v>1632</v>
      </c>
      <c r="G54">
        <v>2033318846</v>
      </c>
      <c r="H54">
        <v>1696040</v>
      </c>
      <c r="I54">
        <v>785.06899999999996</v>
      </c>
      <c r="J54">
        <v>0.65500000000000003</v>
      </c>
      <c r="K54">
        <v>31.422796000000002</v>
      </c>
      <c r="L54">
        <v>-102.487774</v>
      </c>
    </row>
    <row r="55" spans="1:12">
      <c r="A55" t="s">
        <v>302</v>
      </c>
      <c r="B55">
        <v>48105</v>
      </c>
      <c r="C55">
        <v>1383838</v>
      </c>
      <c r="D55" t="s">
        <v>355</v>
      </c>
      <c r="E55">
        <v>3719</v>
      </c>
      <c r="F55">
        <v>1866</v>
      </c>
      <c r="G55">
        <v>7270944161</v>
      </c>
      <c r="H55">
        <v>53329</v>
      </c>
      <c r="I55">
        <v>2807.3270000000002</v>
      </c>
      <c r="J55">
        <v>2.1000000000000001E-2</v>
      </c>
      <c r="K55">
        <v>30.717531999999999</v>
      </c>
      <c r="L55">
        <v>-101.404211</v>
      </c>
    </row>
    <row r="56" spans="1:12">
      <c r="A56" t="s">
        <v>302</v>
      </c>
      <c r="B56">
        <v>48107</v>
      </c>
      <c r="C56">
        <v>1383839</v>
      </c>
      <c r="D56" t="s">
        <v>356</v>
      </c>
      <c r="E56">
        <v>6059</v>
      </c>
      <c r="F56">
        <v>2902</v>
      </c>
      <c r="G56">
        <v>2331501397</v>
      </c>
      <c r="H56">
        <v>3873555</v>
      </c>
      <c r="I56">
        <v>900.19799999999998</v>
      </c>
      <c r="J56">
        <v>1.496</v>
      </c>
      <c r="K56">
        <v>33.609144000000001</v>
      </c>
      <c r="L56">
        <v>-101.29871</v>
      </c>
    </row>
    <row r="57" spans="1:12">
      <c r="A57" t="s">
        <v>302</v>
      </c>
      <c r="B57">
        <v>48109</v>
      </c>
      <c r="C57">
        <v>1383840</v>
      </c>
      <c r="D57" t="s">
        <v>357</v>
      </c>
      <c r="E57">
        <v>2398</v>
      </c>
      <c r="F57">
        <v>1137</v>
      </c>
      <c r="G57">
        <v>9875100057</v>
      </c>
      <c r="H57">
        <v>556184</v>
      </c>
      <c r="I57">
        <v>3812.7979999999998</v>
      </c>
      <c r="J57">
        <v>0.215</v>
      </c>
      <c r="K57">
        <v>31.445907999999999</v>
      </c>
      <c r="L57">
        <v>-104.526945</v>
      </c>
    </row>
    <row r="58" spans="1:12">
      <c r="A58" t="s">
        <v>302</v>
      </c>
      <c r="B58">
        <v>48111</v>
      </c>
      <c r="C58">
        <v>1383841</v>
      </c>
      <c r="D58" t="s">
        <v>358</v>
      </c>
      <c r="E58">
        <v>6703</v>
      </c>
      <c r="F58">
        <v>2827</v>
      </c>
      <c r="G58">
        <v>3893423598</v>
      </c>
      <c r="H58">
        <v>5182951</v>
      </c>
      <c r="I58">
        <v>1503.259</v>
      </c>
      <c r="J58">
        <v>2.0009999999999999</v>
      </c>
      <c r="K58">
        <v>36.286369999999998</v>
      </c>
      <c r="L58">
        <v>-102.59402</v>
      </c>
    </row>
    <row r="59" spans="1:12">
      <c r="A59" t="s">
        <v>302</v>
      </c>
      <c r="B59">
        <v>48113</v>
      </c>
      <c r="C59">
        <v>1383842</v>
      </c>
      <c r="D59" t="s">
        <v>359</v>
      </c>
      <c r="E59">
        <v>2368139</v>
      </c>
      <c r="F59">
        <v>943257</v>
      </c>
      <c r="G59">
        <v>2256602704</v>
      </c>
      <c r="H59">
        <v>96696353</v>
      </c>
      <c r="I59">
        <v>871.279</v>
      </c>
      <c r="J59">
        <v>37.335000000000001</v>
      </c>
      <c r="K59">
        <v>32.766987</v>
      </c>
      <c r="L59">
        <v>-96.778424000000001</v>
      </c>
    </row>
    <row r="60" spans="1:12">
      <c r="A60" t="s">
        <v>302</v>
      </c>
      <c r="B60">
        <v>48115</v>
      </c>
      <c r="C60">
        <v>1383843</v>
      </c>
      <c r="D60" t="s">
        <v>360</v>
      </c>
      <c r="E60">
        <v>13833</v>
      </c>
      <c r="F60">
        <v>5220</v>
      </c>
      <c r="G60">
        <v>2331781493</v>
      </c>
      <c r="H60">
        <v>4720787</v>
      </c>
      <c r="I60">
        <v>900.30600000000004</v>
      </c>
      <c r="J60">
        <v>1.823</v>
      </c>
      <c r="K60">
        <v>32.741934000000001</v>
      </c>
      <c r="L60">
        <v>-101.947322</v>
      </c>
    </row>
    <row r="61" spans="1:12">
      <c r="A61" t="s">
        <v>302</v>
      </c>
      <c r="B61">
        <v>48117</v>
      </c>
      <c r="C61">
        <v>1383845</v>
      </c>
      <c r="D61" t="s">
        <v>361</v>
      </c>
      <c r="E61">
        <v>19372</v>
      </c>
      <c r="F61">
        <v>7077</v>
      </c>
      <c r="G61">
        <v>3876869424</v>
      </c>
      <c r="H61">
        <v>3926829</v>
      </c>
      <c r="I61">
        <v>1496.8679999999999</v>
      </c>
      <c r="J61">
        <v>1.516</v>
      </c>
      <c r="K61">
        <v>34.940766000000004</v>
      </c>
      <c r="L61">
        <v>-102.607564</v>
      </c>
    </row>
    <row r="62" spans="1:12">
      <c r="A62" t="s">
        <v>302</v>
      </c>
      <c r="B62">
        <v>48119</v>
      </c>
      <c r="C62">
        <v>1383846</v>
      </c>
      <c r="D62" t="s">
        <v>362</v>
      </c>
      <c r="E62">
        <v>5231</v>
      </c>
      <c r="F62">
        <v>2458</v>
      </c>
      <c r="G62">
        <v>665173912</v>
      </c>
      <c r="H62">
        <v>54666393</v>
      </c>
      <c r="I62">
        <v>256.82499999999999</v>
      </c>
      <c r="J62">
        <v>21.106999999999999</v>
      </c>
      <c r="K62">
        <v>33.385933000000001</v>
      </c>
      <c r="L62">
        <v>-95.673349999999999</v>
      </c>
    </row>
    <row r="63" spans="1:12">
      <c r="A63" t="s">
        <v>302</v>
      </c>
      <c r="B63">
        <v>48121</v>
      </c>
      <c r="C63">
        <v>1383847</v>
      </c>
      <c r="D63" t="s">
        <v>363</v>
      </c>
      <c r="E63">
        <v>662614</v>
      </c>
      <c r="F63">
        <v>256139</v>
      </c>
      <c r="G63">
        <v>2275129231</v>
      </c>
      <c r="H63">
        <v>193070701</v>
      </c>
      <c r="I63">
        <v>878.43200000000002</v>
      </c>
      <c r="J63">
        <v>74.545000000000002</v>
      </c>
      <c r="K63">
        <v>33.205005</v>
      </c>
      <c r="L63">
        <v>-97.119045999999997</v>
      </c>
    </row>
    <row r="64" spans="1:12">
      <c r="A64" t="s">
        <v>302</v>
      </c>
      <c r="B64">
        <v>48123</v>
      </c>
      <c r="C64">
        <v>1383844</v>
      </c>
      <c r="D64" t="s">
        <v>364</v>
      </c>
      <c r="E64">
        <v>20097</v>
      </c>
      <c r="F64">
        <v>9176</v>
      </c>
      <c r="G64">
        <v>2354235330</v>
      </c>
      <c r="H64">
        <v>3919957</v>
      </c>
      <c r="I64">
        <v>908.97500000000002</v>
      </c>
      <c r="J64">
        <v>1.514</v>
      </c>
      <c r="K64">
        <v>29.082342000000001</v>
      </c>
      <c r="L64">
        <v>-97.361655999999996</v>
      </c>
    </row>
    <row r="65" spans="1:12">
      <c r="A65" t="s">
        <v>302</v>
      </c>
      <c r="B65">
        <v>48125</v>
      </c>
      <c r="C65">
        <v>1383848</v>
      </c>
      <c r="D65" t="s">
        <v>365</v>
      </c>
      <c r="E65">
        <v>2444</v>
      </c>
      <c r="F65">
        <v>1282</v>
      </c>
      <c r="G65">
        <v>2335454793</v>
      </c>
      <c r="H65">
        <v>9057830</v>
      </c>
      <c r="I65">
        <v>901.72400000000005</v>
      </c>
      <c r="J65">
        <v>3.4969999999999999</v>
      </c>
      <c r="K65">
        <v>33.614666</v>
      </c>
      <c r="L65">
        <v>-100.786095</v>
      </c>
    </row>
    <row r="66" spans="1:12">
      <c r="A66" t="s">
        <v>302</v>
      </c>
      <c r="B66">
        <v>48127</v>
      </c>
      <c r="C66">
        <v>1383849</v>
      </c>
      <c r="D66" t="s">
        <v>366</v>
      </c>
      <c r="E66">
        <v>9996</v>
      </c>
      <c r="F66">
        <v>4350</v>
      </c>
      <c r="G66">
        <v>3441794213</v>
      </c>
      <c r="H66">
        <v>14576915</v>
      </c>
      <c r="I66">
        <v>1328.884</v>
      </c>
      <c r="J66">
        <v>5.6280000000000001</v>
      </c>
      <c r="K66">
        <v>28.423587000000001</v>
      </c>
      <c r="L66">
        <v>-99.765871000000004</v>
      </c>
    </row>
    <row r="67" spans="1:12">
      <c r="A67" t="s">
        <v>302</v>
      </c>
      <c r="B67">
        <v>48129</v>
      </c>
      <c r="C67">
        <v>1383850</v>
      </c>
      <c r="D67" t="s">
        <v>367</v>
      </c>
      <c r="E67">
        <v>3677</v>
      </c>
      <c r="F67">
        <v>2142</v>
      </c>
      <c r="G67">
        <v>2400623352</v>
      </c>
      <c r="H67">
        <v>15954077</v>
      </c>
      <c r="I67">
        <v>926.88599999999997</v>
      </c>
      <c r="J67">
        <v>6.16</v>
      </c>
      <c r="K67">
        <v>34.955036</v>
      </c>
      <c r="L67">
        <v>-100.81584599999999</v>
      </c>
    </row>
    <row r="68" spans="1:12">
      <c r="A68" t="s">
        <v>302</v>
      </c>
      <c r="B68">
        <v>48131</v>
      </c>
      <c r="C68">
        <v>1383851</v>
      </c>
      <c r="D68" t="s">
        <v>368</v>
      </c>
      <c r="E68">
        <v>11782</v>
      </c>
      <c r="F68">
        <v>5523</v>
      </c>
      <c r="G68">
        <v>4645094317</v>
      </c>
      <c r="H68">
        <v>5478267</v>
      </c>
      <c r="I68">
        <v>1793.481</v>
      </c>
      <c r="J68">
        <v>2.1150000000000002</v>
      </c>
      <c r="K68">
        <v>27.681122999999999</v>
      </c>
      <c r="L68">
        <v>-98.497393000000002</v>
      </c>
    </row>
    <row r="69" spans="1:12">
      <c r="A69" t="s">
        <v>302</v>
      </c>
      <c r="B69">
        <v>48133</v>
      </c>
      <c r="C69">
        <v>1383852</v>
      </c>
      <c r="D69" t="s">
        <v>369</v>
      </c>
      <c r="E69">
        <v>18583</v>
      </c>
      <c r="F69">
        <v>10258</v>
      </c>
      <c r="G69">
        <v>2399599329</v>
      </c>
      <c r="H69">
        <v>14047789</v>
      </c>
      <c r="I69">
        <v>926.49099999999999</v>
      </c>
      <c r="J69">
        <v>5.4240000000000004</v>
      </c>
      <c r="K69">
        <v>32.324644999999997</v>
      </c>
      <c r="L69">
        <v>-98.836560000000006</v>
      </c>
    </row>
    <row r="70" spans="1:12">
      <c r="A70" t="s">
        <v>302</v>
      </c>
      <c r="B70">
        <v>48135</v>
      </c>
      <c r="C70">
        <v>1383853</v>
      </c>
      <c r="D70" t="s">
        <v>370</v>
      </c>
      <c r="E70">
        <v>137130</v>
      </c>
      <c r="F70">
        <v>53027</v>
      </c>
      <c r="G70">
        <v>2324999033</v>
      </c>
      <c r="H70">
        <v>10597635</v>
      </c>
      <c r="I70">
        <v>897.68700000000001</v>
      </c>
      <c r="J70">
        <v>4.0919999999999996</v>
      </c>
      <c r="K70">
        <v>31.865300999999999</v>
      </c>
      <c r="L70">
        <v>-102.542507</v>
      </c>
    </row>
    <row r="71" spans="1:12">
      <c r="A71" t="s">
        <v>302</v>
      </c>
      <c r="B71">
        <v>48137</v>
      </c>
      <c r="C71">
        <v>1383854</v>
      </c>
      <c r="D71" t="s">
        <v>371</v>
      </c>
      <c r="E71">
        <v>2002</v>
      </c>
      <c r="F71">
        <v>1606</v>
      </c>
      <c r="G71">
        <v>5485225839</v>
      </c>
      <c r="H71">
        <v>5199824</v>
      </c>
      <c r="I71">
        <v>2117.8580000000002</v>
      </c>
      <c r="J71">
        <v>2.008</v>
      </c>
      <c r="K71">
        <v>29.985876999999999</v>
      </c>
      <c r="L71">
        <v>-100.307373</v>
      </c>
    </row>
    <row r="72" spans="1:12">
      <c r="A72" t="s">
        <v>302</v>
      </c>
      <c r="B72">
        <v>48139</v>
      </c>
      <c r="C72">
        <v>1383856</v>
      </c>
      <c r="D72" t="s">
        <v>372</v>
      </c>
      <c r="E72">
        <v>149610</v>
      </c>
      <c r="F72">
        <v>54365</v>
      </c>
      <c r="G72">
        <v>2422900216</v>
      </c>
      <c r="H72">
        <v>42114894</v>
      </c>
      <c r="I72">
        <v>935.48699999999997</v>
      </c>
      <c r="J72">
        <v>16.260999999999999</v>
      </c>
      <c r="K72">
        <v>32.347279</v>
      </c>
      <c r="L72">
        <v>-96.798336000000006</v>
      </c>
    </row>
    <row r="73" spans="1:12">
      <c r="A73" t="s">
        <v>302</v>
      </c>
      <c r="B73">
        <v>48141</v>
      </c>
      <c r="C73">
        <v>1383855</v>
      </c>
      <c r="D73" t="s">
        <v>373</v>
      </c>
      <c r="E73">
        <v>800647</v>
      </c>
      <c r="F73">
        <v>270307</v>
      </c>
      <c r="G73">
        <v>2622862905</v>
      </c>
      <c r="H73">
        <v>5871209</v>
      </c>
      <c r="I73">
        <v>1012.693</v>
      </c>
      <c r="J73">
        <v>2.2669999999999999</v>
      </c>
      <c r="K73">
        <v>31.766403</v>
      </c>
      <c r="L73">
        <v>-106.24139</v>
      </c>
    </row>
    <row r="74" spans="1:12">
      <c r="A74" t="s">
        <v>302</v>
      </c>
      <c r="B74">
        <v>48143</v>
      </c>
      <c r="C74">
        <v>1383857</v>
      </c>
      <c r="D74" t="s">
        <v>374</v>
      </c>
      <c r="E74">
        <v>37890</v>
      </c>
      <c r="F74">
        <v>16987</v>
      </c>
      <c r="G74">
        <v>2805141510</v>
      </c>
      <c r="H74">
        <v>17445041</v>
      </c>
      <c r="I74">
        <v>1083.0709999999999</v>
      </c>
      <c r="J74">
        <v>6.7359999999999998</v>
      </c>
      <c r="K74">
        <v>32.238135999999997</v>
      </c>
      <c r="L74">
        <v>-98.222376999999994</v>
      </c>
    </row>
    <row r="75" spans="1:12">
      <c r="A75" t="s">
        <v>302</v>
      </c>
      <c r="B75">
        <v>48145</v>
      </c>
      <c r="C75">
        <v>1383858</v>
      </c>
      <c r="D75" t="s">
        <v>375</v>
      </c>
      <c r="E75">
        <v>17866</v>
      </c>
      <c r="F75">
        <v>7724</v>
      </c>
      <c r="G75">
        <v>1982590781</v>
      </c>
      <c r="H75">
        <v>21648086</v>
      </c>
      <c r="I75">
        <v>765.48299999999995</v>
      </c>
      <c r="J75">
        <v>8.3580000000000005</v>
      </c>
      <c r="K75">
        <v>31.251930000000002</v>
      </c>
      <c r="L75">
        <v>-96.934127000000004</v>
      </c>
    </row>
    <row r="76" spans="1:12">
      <c r="A76" t="s">
        <v>302</v>
      </c>
      <c r="B76">
        <v>48147</v>
      </c>
      <c r="C76">
        <v>1383859</v>
      </c>
      <c r="D76" t="s">
        <v>376</v>
      </c>
      <c r="E76">
        <v>33915</v>
      </c>
      <c r="F76">
        <v>14191</v>
      </c>
      <c r="G76">
        <v>2307256396</v>
      </c>
      <c r="H76">
        <v>20841602</v>
      </c>
      <c r="I76">
        <v>890.83699999999999</v>
      </c>
      <c r="J76">
        <v>8.0470000000000006</v>
      </c>
      <c r="K76">
        <v>33.591161</v>
      </c>
      <c r="L76">
        <v>-96.104988000000006</v>
      </c>
    </row>
    <row r="77" spans="1:12">
      <c r="A77" t="s">
        <v>302</v>
      </c>
      <c r="B77">
        <v>48149</v>
      </c>
      <c r="C77">
        <v>1383860</v>
      </c>
      <c r="D77" t="s">
        <v>377</v>
      </c>
      <c r="E77">
        <v>24554</v>
      </c>
      <c r="F77">
        <v>13868</v>
      </c>
      <c r="G77">
        <v>2460509670</v>
      </c>
      <c r="H77">
        <v>25381852</v>
      </c>
      <c r="I77">
        <v>950.00800000000004</v>
      </c>
      <c r="J77">
        <v>9.8000000000000007</v>
      </c>
      <c r="K77">
        <v>29.877886</v>
      </c>
      <c r="L77">
        <v>-96.921231000000006</v>
      </c>
    </row>
    <row r="78" spans="1:12">
      <c r="A78" t="s">
        <v>302</v>
      </c>
      <c r="B78">
        <v>48151</v>
      </c>
      <c r="C78">
        <v>1383861</v>
      </c>
      <c r="D78" t="s">
        <v>378</v>
      </c>
      <c r="E78">
        <v>3974</v>
      </c>
      <c r="F78">
        <v>2212</v>
      </c>
      <c r="G78">
        <v>2328245716</v>
      </c>
      <c r="H78">
        <v>7284133</v>
      </c>
      <c r="I78">
        <v>898.94100000000003</v>
      </c>
      <c r="J78">
        <v>2.8119999999999998</v>
      </c>
      <c r="K78">
        <v>32.740473000000001</v>
      </c>
      <c r="L78">
        <v>-100.40312</v>
      </c>
    </row>
    <row r="79" spans="1:12">
      <c r="A79" t="s">
        <v>302</v>
      </c>
      <c r="B79">
        <v>48153</v>
      </c>
      <c r="C79">
        <v>1383862</v>
      </c>
      <c r="D79" t="s">
        <v>379</v>
      </c>
      <c r="E79">
        <v>6446</v>
      </c>
      <c r="F79">
        <v>3004</v>
      </c>
      <c r="G79">
        <v>2569637321</v>
      </c>
      <c r="H79">
        <v>983740</v>
      </c>
      <c r="I79">
        <v>992.14300000000003</v>
      </c>
      <c r="J79">
        <v>0.38</v>
      </c>
      <c r="K79">
        <v>34.073729999999998</v>
      </c>
      <c r="L79">
        <v>-101.303274</v>
      </c>
    </row>
    <row r="80" spans="1:12">
      <c r="A80" t="s">
        <v>302</v>
      </c>
      <c r="B80">
        <v>48155</v>
      </c>
      <c r="C80">
        <v>1383863</v>
      </c>
      <c r="D80" t="s">
        <v>380</v>
      </c>
      <c r="E80">
        <v>1336</v>
      </c>
      <c r="F80">
        <v>789</v>
      </c>
      <c r="G80">
        <v>1824378528</v>
      </c>
      <c r="H80">
        <v>8514811</v>
      </c>
      <c r="I80">
        <v>704.39700000000005</v>
      </c>
      <c r="J80">
        <v>3.2879999999999998</v>
      </c>
      <c r="K80">
        <v>33.980404</v>
      </c>
      <c r="L80">
        <v>-99.777427000000003</v>
      </c>
    </row>
    <row r="81" spans="1:12">
      <c r="A81" t="s">
        <v>302</v>
      </c>
      <c r="B81">
        <v>48157</v>
      </c>
      <c r="C81">
        <v>1383864</v>
      </c>
      <c r="D81" t="s">
        <v>381</v>
      </c>
      <c r="E81">
        <v>585375</v>
      </c>
      <c r="F81">
        <v>197030</v>
      </c>
      <c r="G81">
        <v>2231225129</v>
      </c>
      <c r="H81">
        <v>61796736</v>
      </c>
      <c r="I81">
        <v>861.48099999999999</v>
      </c>
      <c r="J81">
        <v>23.86</v>
      </c>
      <c r="K81">
        <v>29.526602</v>
      </c>
      <c r="L81">
        <v>-95.771015000000006</v>
      </c>
    </row>
    <row r="82" spans="1:12">
      <c r="A82" t="s">
        <v>302</v>
      </c>
      <c r="B82">
        <v>48159</v>
      </c>
      <c r="C82">
        <v>1383865</v>
      </c>
      <c r="D82" t="s">
        <v>382</v>
      </c>
      <c r="E82">
        <v>10605</v>
      </c>
      <c r="F82">
        <v>5770</v>
      </c>
      <c r="G82">
        <v>736568975</v>
      </c>
      <c r="H82">
        <v>26876088</v>
      </c>
      <c r="I82">
        <v>284.39100000000002</v>
      </c>
      <c r="J82">
        <v>10.377000000000001</v>
      </c>
      <c r="K82">
        <v>33.175846</v>
      </c>
      <c r="L82">
        <v>-95.219065999999998</v>
      </c>
    </row>
    <row r="83" spans="1:12">
      <c r="A83" t="s">
        <v>302</v>
      </c>
      <c r="B83">
        <v>48161</v>
      </c>
      <c r="C83">
        <v>1383866</v>
      </c>
      <c r="D83" t="s">
        <v>383</v>
      </c>
      <c r="E83">
        <v>19816</v>
      </c>
      <c r="F83">
        <v>9265</v>
      </c>
      <c r="G83">
        <v>2273333089</v>
      </c>
      <c r="H83">
        <v>36915821</v>
      </c>
      <c r="I83">
        <v>877.73900000000003</v>
      </c>
      <c r="J83">
        <v>14.253</v>
      </c>
      <c r="K83">
        <v>31.701654000000001</v>
      </c>
      <c r="L83">
        <v>-96.144237000000004</v>
      </c>
    </row>
    <row r="84" spans="1:12">
      <c r="A84" t="s">
        <v>302</v>
      </c>
      <c r="B84">
        <v>48163</v>
      </c>
      <c r="C84">
        <v>1383867</v>
      </c>
      <c r="D84" t="s">
        <v>384</v>
      </c>
      <c r="E84">
        <v>17217</v>
      </c>
      <c r="F84">
        <v>5846</v>
      </c>
      <c r="G84">
        <v>2935750557</v>
      </c>
      <c r="H84">
        <v>2193798</v>
      </c>
      <c r="I84">
        <v>1133.5</v>
      </c>
      <c r="J84">
        <v>0.84699999999999998</v>
      </c>
      <c r="K84">
        <v>28.869333999999998</v>
      </c>
      <c r="L84">
        <v>-99.108788000000004</v>
      </c>
    </row>
    <row r="85" spans="1:12">
      <c r="A85" t="s">
        <v>302</v>
      </c>
      <c r="B85">
        <v>48165</v>
      </c>
      <c r="C85">
        <v>1383868</v>
      </c>
      <c r="D85" t="s">
        <v>385</v>
      </c>
      <c r="E85">
        <v>17526</v>
      </c>
      <c r="F85">
        <v>6301</v>
      </c>
      <c r="G85">
        <v>3891133239</v>
      </c>
      <c r="H85">
        <v>1262945</v>
      </c>
      <c r="I85">
        <v>1502.375</v>
      </c>
      <c r="J85">
        <v>0.48799999999999999</v>
      </c>
      <c r="K85">
        <v>32.743941999999997</v>
      </c>
      <c r="L85">
        <v>-102.631561</v>
      </c>
    </row>
    <row r="86" spans="1:12">
      <c r="A86" t="s">
        <v>302</v>
      </c>
      <c r="B86">
        <v>48167</v>
      </c>
      <c r="C86">
        <v>1383869</v>
      </c>
      <c r="D86" t="s">
        <v>386</v>
      </c>
      <c r="E86">
        <v>291309</v>
      </c>
      <c r="F86">
        <v>132492</v>
      </c>
      <c r="G86">
        <v>979943275</v>
      </c>
      <c r="H86">
        <v>1283210753</v>
      </c>
      <c r="I86">
        <v>378.358</v>
      </c>
      <c r="J86">
        <v>495.45</v>
      </c>
      <c r="K86">
        <v>29.228705999999999</v>
      </c>
      <c r="L86">
        <v>-94.894864999999996</v>
      </c>
    </row>
    <row r="87" spans="1:12">
      <c r="A87" t="s">
        <v>302</v>
      </c>
      <c r="B87">
        <v>48169</v>
      </c>
      <c r="C87">
        <v>1383870</v>
      </c>
      <c r="D87" t="s">
        <v>387</v>
      </c>
      <c r="E87">
        <v>6461</v>
      </c>
      <c r="F87">
        <v>2237</v>
      </c>
      <c r="G87">
        <v>2313926862</v>
      </c>
      <c r="H87">
        <v>7219081</v>
      </c>
      <c r="I87">
        <v>893.41200000000003</v>
      </c>
      <c r="J87">
        <v>2.7869999999999999</v>
      </c>
      <c r="K87">
        <v>33.183791999999997</v>
      </c>
      <c r="L87">
        <v>-101.301134</v>
      </c>
    </row>
    <row r="88" spans="1:12">
      <c r="A88" t="s">
        <v>302</v>
      </c>
      <c r="B88">
        <v>48171</v>
      </c>
      <c r="C88">
        <v>1383871</v>
      </c>
      <c r="D88" t="s">
        <v>388</v>
      </c>
      <c r="E88">
        <v>24837</v>
      </c>
      <c r="F88">
        <v>12778</v>
      </c>
      <c r="G88">
        <v>2740760701</v>
      </c>
      <c r="H88">
        <v>8978625</v>
      </c>
      <c r="I88">
        <v>1058.2139999999999</v>
      </c>
      <c r="J88">
        <v>3.4670000000000001</v>
      </c>
      <c r="K88">
        <v>30.32639</v>
      </c>
      <c r="L88">
        <v>-98.942105999999995</v>
      </c>
    </row>
    <row r="89" spans="1:12">
      <c r="A89" t="s">
        <v>302</v>
      </c>
      <c r="B89">
        <v>48173</v>
      </c>
      <c r="C89">
        <v>1383872</v>
      </c>
      <c r="D89" t="s">
        <v>389</v>
      </c>
      <c r="E89">
        <v>1226</v>
      </c>
      <c r="F89">
        <v>580</v>
      </c>
      <c r="G89">
        <v>2331553028</v>
      </c>
      <c r="H89">
        <v>2245419</v>
      </c>
      <c r="I89">
        <v>900.21799999999996</v>
      </c>
      <c r="J89">
        <v>0.86699999999999999</v>
      </c>
      <c r="K89">
        <v>31.868590999999999</v>
      </c>
      <c r="L89">
        <v>-101.528971</v>
      </c>
    </row>
    <row r="90" spans="1:12">
      <c r="A90" t="s">
        <v>302</v>
      </c>
      <c r="B90">
        <v>48175</v>
      </c>
      <c r="C90">
        <v>1383873</v>
      </c>
      <c r="D90" t="s">
        <v>390</v>
      </c>
      <c r="E90">
        <v>7210</v>
      </c>
      <c r="F90">
        <v>3710</v>
      </c>
      <c r="G90">
        <v>2206706631</v>
      </c>
      <c r="H90">
        <v>19049578</v>
      </c>
      <c r="I90">
        <v>852.01400000000001</v>
      </c>
      <c r="J90">
        <v>7.3550000000000004</v>
      </c>
      <c r="K90">
        <v>28.660699999999999</v>
      </c>
      <c r="L90">
        <v>-97.430414999999996</v>
      </c>
    </row>
    <row r="91" spans="1:12">
      <c r="A91" t="s">
        <v>302</v>
      </c>
      <c r="B91">
        <v>48177</v>
      </c>
      <c r="C91">
        <v>1383874</v>
      </c>
      <c r="D91" t="s">
        <v>391</v>
      </c>
      <c r="E91">
        <v>19807</v>
      </c>
      <c r="F91">
        <v>8794</v>
      </c>
      <c r="G91">
        <v>2762708316</v>
      </c>
      <c r="H91">
        <v>8200952</v>
      </c>
      <c r="I91">
        <v>1066.6880000000001</v>
      </c>
      <c r="J91">
        <v>3.1659999999999999</v>
      </c>
      <c r="K91">
        <v>29.468703999999999</v>
      </c>
      <c r="L91">
        <v>-97.477738000000002</v>
      </c>
    </row>
    <row r="92" spans="1:12">
      <c r="A92" t="s">
        <v>302</v>
      </c>
      <c r="B92">
        <v>48179</v>
      </c>
      <c r="C92">
        <v>1383875</v>
      </c>
      <c r="D92" t="s">
        <v>392</v>
      </c>
      <c r="E92">
        <v>22535</v>
      </c>
      <c r="F92">
        <v>10158</v>
      </c>
      <c r="G92">
        <v>2398261524</v>
      </c>
      <c r="H92">
        <v>8700871</v>
      </c>
      <c r="I92">
        <v>925.97400000000005</v>
      </c>
      <c r="J92">
        <v>3.359</v>
      </c>
      <c r="K92">
        <v>35.402541999999997</v>
      </c>
      <c r="L92">
        <v>-100.81237400000001</v>
      </c>
    </row>
    <row r="93" spans="1:12">
      <c r="A93" t="s">
        <v>302</v>
      </c>
      <c r="B93">
        <v>48181</v>
      </c>
      <c r="C93">
        <v>1383876</v>
      </c>
      <c r="D93" t="s">
        <v>393</v>
      </c>
      <c r="E93">
        <v>120877</v>
      </c>
      <c r="F93">
        <v>53727</v>
      </c>
      <c r="G93">
        <v>2415950507</v>
      </c>
      <c r="H93">
        <v>120105690</v>
      </c>
      <c r="I93">
        <v>932.80399999999997</v>
      </c>
      <c r="J93">
        <v>46.372999999999998</v>
      </c>
      <c r="K93">
        <v>33.624507999999999</v>
      </c>
      <c r="L93">
        <v>-96.675698999999994</v>
      </c>
    </row>
    <row r="94" spans="1:12">
      <c r="A94" t="s">
        <v>302</v>
      </c>
      <c r="B94">
        <v>48183</v>
      </c>
      <c r="C94">
        <v>1383877</v>
      </c>
      <c r="D94" t="s">
        <v>394</v>
      </c>
      <c r="E94">
        <v>121730</v>
      </c>
      <c r="F94">
        <v>49514</v>
      </c>
      <c r="G94">
        <v>707850624</v>
      </c>
      <c r="H94">
        <v>6372935</v>
      </c>
      <c r="I94">
        <v>273.303</v>
      </c>
      <c r="J94">
        <v>2.4609999999999999</v>
      </c>
      <c r="K94">
        <v>32.486396999999997</v>
      </c>
      <c r="L94">
        <v>-94.816276000000002</v>
      </c>
    </row>
    <row r="95" spans="1:12">
      <c r="A95" t="s">
        <v>302</v>
      </c>
      <c r="B95">
        <v>48185</v>
      </c>
      <c r="C95">
        <v>1383878</v>
      </c>
      <c r="D95" t="s">
        <v>395</v>
      </c>
      <c r="E95">
        <v>26604</v>
      </c>
      <c r="F95">
        <v>10917</v>
      </c>
      <c r="G95">
        <v>2039510046</v>
      </c>
      <c r="H95">
        <v>36633143</v>
      </c>
      <c r="I95">
        <v>787.45899999999995</v>
      </c>
      <c r="J95">
        <v>14.144</v>
      </c>
      <c r="K95">
        <v>30.543230999999999</v>
      </c>
      <c r="L95">
        <v>-95.988082000000006</v>
      </c>
    </row>
    <row r="96" spans="1:12">
      <c r="A96" t="s">
        <v>302</v>
      </c>
      <c r="B96">
        <v>48187</v>
      </c>
      <c r="C96">
        <v>1383879</v>
      </c>
      <c r="D96" t="s">
        <v>396</v>
      </c>
      <c r="E96">
        <v>131533</v>
      </c>
      <c r="F96">
        <v>50015</v>
      </c>
      <c r="G96">
        <v>1842257555</v>
      </c>
      <c r="H96">
        <v>9104439</v>
      </c>
      <c r="I96">
        <v>711.3</v>
      </c>
      <c r="J96">
        <v>3.5150000000000001</v>
      </c>
      <c r="K96">
        <v>29.583207999999999</v>
      </c>
      <c r="L96">
        <v>-97.949027000000001</v>
      </c>
    </row>
    <row r="97" spans="1:12">
      <c r="A97" t="s">
        <v>302</v>
      </c>
      <c r="B97">
        <v>48189</v>
      </c>
      <c r="C97">
        <v>1383880</v>
      </c>
      <c r="D97" t="s">
        <v>397</v>
      </c>
      <c r="E97">
        <v>36273</v>
      </c>
      <c r="F97">
        <v>13541</v>
      </c>
      <c r="G97">
        <v>2602115719</v>
      </c>
      <c r="H97">
        <v>246684</v>
      </c>
      <c r="I97">
        <v>1004.683</v>
      </c>
      <c r="J97">
        <v>9.5000000000000001E-2</v>
      </c>
      <c r="K97">
        <v>34.068435999999998</v>
      </c>
      <c r="L97">
        <v>-101.82288800000001</v>
      </c>
    </row>
    <row r="98" spans="1:12">
      <c r="A98" t="s">
        <v>302</v>
      </c>
      <c r="B98">
        <v>48191</v>
      </c>
      <c r="C98">
        <v>1383881</v>
      </c>
      <c r="D98" t="s">
        <v>398</v>
      </c>
      <c r="E98">
        <v>3353</v>
      </c>
      <c r="F98">
        <v>1943</v>
      </c>
      <c r="G98">
        <v>2288233552</v>
      </c>
      <c r="H98">
        <v>53366406</v>
      </c>
      <c r="I98">
        <v>883.49199999999996</v>
      </c>
      <c r="J98">
        <v>20.605</v>
      </c>
      <c r="K98">
        <v>34.453189000000002</v>
      </c>
      <c r="L98">
        <v>-100.57634299999999</v>
      </c>
    </row>
    <row r="99" spans="1:12">
      <c r="A99" t="s">
        <v>302</v>
      </c>
      <c r="B99">
        <v>48193</v>
      </c>
      <c r="C99">
        <v>1383882</v>
      </c>
      <c r="D99" t="s">
        <v>399</v>
      </c>
      <c r="E99">
        <v>8517</v>
      </c>
      <c r="F99">
        <v>4566</v>
      </c>
      <c r="G99">
        <v>2165007849</v>
      </c>
      <c r="H99">
        <v>1238631</v>
      </c>
      <c r="I99">
        <v>835.91399999999999</v>
      </c>
      <c r="J99">
        <v>0.47799999999999998</v>
      </c>
      <c r="K99">
        <v>31.706982</v>
      </c>
      <c r="L99">
        <v>-98.111794000000003</v>
      </c>
    </row>
    <row r="100" spans="1:12">
      <c r="A100" t="s">
        <v>302</v>
      </c>
      <c r="B100">
        <v>48195</v>
      </c>
      <c r="C100">
        <v>1383883</v>
      </c>
      <c r="D100" t="s">
        <v>400</v>
      </c>
      <c r="E100">
        <v>5613</v>
      </c>
      <c r="F100">
        <v>2338</v>
      </c>
      <c r="G100">
        <v>2382296710</v>
      </c>
      <c r="H100">
        <v>1548341</v>
      </c>
      <c r="I100">
        <v>919.81</v>
      </c>
      <c r="J100">
        <v>0.59799999999999998</v>
      </c>
      <c r="K100">
        <v>36.272846999999999</v>
      </c>
      <c r="L100">
        <v>-101.35693000000001</v>
      </c>
    </row>
    <row r="101" spans="1:12">
      <c r="A101" t="s">
        <v>302</v>
      </c>
      <c r="B101">
        <v>48197</v>
      </c>
      <c r="C101">
        <v>1383884</v>
      </c>
      <c r="D101" t="s">
        <v>401</v>
      </c>
      <c r="E101">
        <v>4139</v>
      </c>
      <c r="F101">
        <v>2417</v>
      </c>
      <c r="G101">
        <v>1800337037</v>
      </c>
      <c r="H101">
        <v>4549262</v>
      </c>
      <c r="I101">
        <v>695.11400000000003</v>
      </c>
      <c r="J101">
        <v>1.756</v>
      </c>
      <c r="K101">
        <v>34.289904</v>
      </c>
      <c r="L101">
        <v>-99.745697000000007</v>
      </c>
    </row>
    <row r="102" spans="1:12">
      <c r="A102" t="s">
        <v>302</v>
      </c>
      <c r="B102">
        <v>48199</v>
      </c>
      <c r="C102">
        <v>1383885</v>
      </c>
      <c r="D102" t="s">
        <v>402</v>
      </c>
      <c r="E102">
        <v>54635</v>
      </c>
      <c r="F102">
        <v>22597</v>
      </c>
      <c r="G102">
        <v>2306558884</v>
      </c>
      <c r="H102">
        <v>18091499</v>
      </c>
      <c r="I102">
        <v>890.56700000000001</v>
      </c>
      <c r="J102">
        <v>6.9850000000000003</v>
      </c>
      <c r="K102">
        <v>30.329612000000001</v>
      </c>
      <c r="L102">
        <v>-94.393148999999994</v>
      </c>
    </row>
    <row r="103" spans="1:12">
      <c r="A103" t="s">
        <v>302</v>
      </c>
      <c r="B103">
        <v>48201</v>
      </c>
      <c r="C103">
        <v>1383886</v>
      </c>
      <c r="D103" t="s">
        <v>403</v>
      </c>
      <c r="E103">
        <v>4092459</v>
      </c>
      <c r="F103">
        <v>1598698</v>
      </c>
      <c r="G103">
        <v>4411986582</v>
      </c>
      <c r="H103">
        <v>191671993</v>
      </c>
      <c r="I103">
        <v>1703.4780000000001</v>
      </c>
      <c r="J103">
        <v>74.004999999999995</v>
      </c>
      <c r="K103">
        <v>29.857272999999999</v>
      </c>
      <c r="L103">
        <v>-95.393037000000007</v>
      </c>
    </row>
    <row r="104" spans="1:12">
      <c r="A104" t="s">
        <v>302</v>
      </c>
      <c r="B104">
        <v>48203</v>
      </c>
      <c r="C104">
        <v>1383887</v>
      </c>
      <c r="D104" t="s">
        <v>404</v>
      </c>
      <c r="E104">
        <v>65631</v>
      </c>
      <c r="F104">
        <v>27704</v>
      </c>
      <c r="G104">
        <v>2330861809</v>
      </c>
      <c r="H104">
        <v>40928811</v>
      </c>
      <c r="I104">
        <v>899.95100000000002</v>
      </c>
      <c r="J104">
        <v>15.803000000000001</v>
      </c>
      <c r="K104">
        <v>32.547992999999998</v>
      </c>
      <c r="L104">
        <v>-94.374425000000002</v>
      </c>
    </row>
    <row r="105" spans="1:12">
      <c r="A105" t="s">
        <v>302</v>
      </c>
      <c r="B105">
        <v>48205</v>
      </c>
      <c r="C105">
        <v>1383888</v>
      </c>
      <c r="D105" t="s">
        <v>405</v>
      </c>
      <c r="E105">
        <v>6062</v>
      </c>
      <c r="F105">
        <v>1946</v>
      </c>
      <c r="G105">
        <v>3786647934</v>
      </c>
      <c r="H105">
        <v>3024145</v>
      </c>
      <c r="I105">
        <v>1462.0329999999999</v>
      </c>
      <c r="J105">
        <v>1.1679999999999999</v>
      </c>
      <c r="K105">
        <v>35.840243999999998</v>
      </c>
      <c r="L105">
        <v>-102.61004699999999</v>
      </c>
    </row>
    <row r="106" spans="1:12">
      <c r="A106" t="s">
        <v>302</v>
      </c>
      <c r="B106">
        <v>48207</v>
      </c>
      <c r="C106">
        <v>1383889</v>
      </c>
      <c r="D106" t="s">
        <v>406</v>
      </c>
      <c r="E106">
        <v>5899</v>
      </c>
      <c r="F106">
        <v>3443</v>
      </c>
      <c r="G106">
        <v>2339099141</v>
      </c>
      <c r="H106">
        <v>18471286</v>
      </c>
      <c r="I106">
        <v>903.13099999999997</v>
      </c>
      <c r="J106">
        <v>7.1319999999999997</v>
      </c>
      <c r="K106">
        <v>33.175964999999998</v>
      </c>
      <c r="L106">
        <v>-99.730772999999999</v>
      </c>
    </row>
    <row r="107" spans="1:12">
      <c r="A107" t="s">
        <v>302</v>
      </c>
      <c r="B107">
        <v>48209</v>
      </c>
      <c r="C107">
        <v>1383890</v>
      </c>
      <c r="D107" t="s">
        <v>407</v>
      </c>
      <c r="E107">
        <v>157107</v>
      </c>
      <c r="F107">
        <v>59417</v>
      </c>
      <c r="G107">
        <v>1755954943</v>
      </c>
      <c r="H107">
        <v>5037790</v>
      </c>
      <c r="I107">
        <v>677.97799999999995</v>
      </c>
      <c r="J107">
        <v>1.9450000000000001</v>
      </c>
      <c r="K107">
        <v>30.061225</v>
      </c>
      <c r="L107">
        <v>-98.029267000000004</v>
      </c>
    </row>
    <row r="108" spans="1:12">
      <c r="A108" t="s">
        <v>302</v>
      </c>
      <c r="B108">
        <v>48211</v>
      </c>
      <c r="C108">
        <v>1383891</v>
      </c>
      <c r="D108" t="s">
        <v>408</v>
      </c>
      <c r="E108">
        <v>3807</v>
      </c>
      <c r="F108">
        <v>1629</v>
      </c>
      <c r="G108">
        <v>2347270276</v>
      </c>
      <c r="H108">
        <v>15205614</v>
      </c>
      <c r="I108">
        <v>906.28599999999994</v>
      </c>
      <c r="J108">
        <v>5.8710000000000004</v>
      </c>
      <c r="K108">
        <v>35.816237000000001</v>
      </c>
      <c r="L108">
        <v>-100.284807</v>
      </c>
    </row>
    <row r="109" spans="1:12">
      <c r="A109" t="s">
        <v>302</v>
      </c>
      <c r="B109">
        <v>48213</v>
      </c>
      <c r="C109">
        <v>1383892</v>
      </c>
      <c r="D109" t="s">
        <v>409</v>
      </c>
      <c r="E109">
        <v>78532</v>
      </c>
      <c r="F109">
        <v>39595</v>
      </c>
      <c r="G109">
        <v>2262997188</v>
      </c>
      <c r="H109">
        <v>193170040</v>
      </c>
      <c r="I109">
        <v>873.74800000000005</v>
      </c>
      <c r="J109">
        <v>74.582999999999998</v>
      </c>
      <c r="K109">
        <v>32.211632999999999</v>
      </c>
      <c r="L109">
        <v>-95.853418000000005</v>
      </c>
    </row>
    <row r="110" spans="1:12">
      <c r="A110" t="s">
        <v>302</v>
      </c>
      <c r="B110">
        <v>48215</v>
      </c>
      <c r="C110">
        <v>1383893</v>
      </c>
      <c r="D110" t="s">
        <v>410</v>
      </c>
      <c r="E110">
        <v>774769</v>
      </c>
      <c r="F110">
        <v>248287</v>
      </c>
      <c r="G110">
        <v>4068521768</v>
      </c>
      <c r="H110">
        <v>31191087</v>
      </c>
      <c r="I110">
        <v>1570.865</v>
      </c>
      <c r="J110">
        <v>12.042999999999999</v>
      </c>
      <c r="K110">
        <v>26.396384000000001</v>
      </c>
      <c r="L110">
        <v>-98.180989999999994</v>
      </c>
    </row>
    <row r="111" spans="1:12">
      <c r="A111" t="s">
        <v>302</v>
      </c>
      <c r="B111">
        <v>48217</v>
      </c>
      <c r="C111">
        <v>1383894</v>
      </c>
      <c r="D111" t="s">
        <v>411</v>
      </c>
      <c r="E111">
        <v>35089</v>
      </c>
      <c r="F111">
        <v>16118</v>
      </c>
      <c r="G111">
        <v>2483445279</v>
      </c>
      <c r="H111">
        <v>69557248</v>
      </c>
      <c r="I111">
        <v>958.86400000000003</v>
      </c>
      <c r="J111">
        <v>26.856000000000002</v>
      </c>
      <c r="K111">
        <v>31.982240000000001</v>
      </c>
      <c r="L111">
        <v>-97.129885999999999</v>
      </c>
    </row>
    <row r="112" spans="1:12">
      <c r="A112" t="s">
        <v>302</v>
      </c>
      <c r="B112">
        <v>48219</v>
      </c>
      <c r="C112">
        <v>1383895</v>
      </c>
      <c r="D112" t="s">
        <v>412</v>
      </c>
      <c r="E112">
        <v>22935</v>
      </c>
      <c r="F112">
        <v>9293</v>
      </c>
      <c r="G112">
        <v>2352723875</v>
      </c>
      <c r="H112">
        <v>446121</v>
      </c>
      <c r="I112">
        <v>908.39200000000005</v>
      </c>
      <c r="J112">
        <v>0.17199999999999999</v>
      </c>
      <c r="K112">
        <v>33.605932000000003</v>
      </c>
      <c r="L112">
        <v>-102.34339799999999</v>
      </c>
    </row>
    <row r="113" spans="1:12">
      <c r="A113" t="s">
        <v>302</v>
      </c>
      <c r="B113">
        <v>48221</v>
      </c>
      <c r="C113">
        <v>1383896</v>
      </c>
      <c r="D113" t="s">
        <v>413</v>
      </c>
      <c r="E113">
        <v>51182</v>
      </c>
      <c r="F113">
        <v>24951</v>
      </c>
      <c r="G113">
        <v>1089456081</v>
      </c>
      <c r="H113">
        <v>41924572</v>
      </c>
      <c r="I113">
        <v>420.64100000000002</v>
      </c>
      <c r="J113">
        <v>16.187000000000001</v>
      </c>
      <c r="K113">
        <v>32.430149</v>
      </c>
      <c r="L113">
        <v>-97.831676999999999</v>
      </c>
    </row>
    <row r="114" spans="1:12">
      <c r="A114" t="s">
        <v>302</v>
      </c>
      <c r="B114">
        <v>48223</v>
      </c>
      <c r="C114">
        <v>1383897</v>
      </c>
      <c r="D114" t="s">
        <v>414</v>
      </c>
      <c r="E114">
        <v>35161</v>
      </c>
      <c r="F114">
        <v>15029</v>
      </c>
      <c r="G114">
        <v>1986971988</v>
      </c>
      <c r="H114">
        <v>66297428</v>
      </c>
      <c r="I114">
        <v>767.17399999999998</v>
      </c>
      <c r="J114">
        <v>25.597999999999999</v>
      </c>
      <c r="K114">
        <v>33.148958999999998</v>
      </c>
      <c r="L114">
        <v>-95.565194000000005</v>
      </c>
    </row>
    <row r="115" spans="1:12">
      <c r="A115" t="s">
        <v>302</v>
      </c>
      <c r="B115">
        <v>48225</v>
      </c>
      <c r="C115">
        <v>1383898</v>
      </c>
      <c r="D115" t="s">
        <v>415</v>
      </c>
      <c r="E115">
        <v>23732</v>
      </c>
      <c r="F115">
        <v>11532</v>
      </c>
      <c r="G115">
        <v>3188040155</v>
      </c>
      <c r="H115">
        <v>14673927</v>
      </c>
      <c r="I115">
        <v>1230.9090000000001</v>
      </c>
      <c r="J115">
        <v>5.6660000000000004</v>
      </c>
      <c r="K115">
        <v>31.323035999999998</v>
      </c>
      <c r="L115">
        <v>-95.421599999999998</v>
      </c>
    </row>
    <row r="116" spans="1:12">
      <c r="A116" t="s">
        <v>302</v>
      </c>
      <c r="B116">
        <v>48227</v>
      </c>
      <c r="C116">
        <v>1383899</v>
      </c>
      <c r="D116" t="s">
        <v>416</v>
      </c>
      <c r="E116">
        <v>35012</v>
      </c>
      <c r="F116">
        <v>13124</v>
      </c>
      <c r="G116">
        <v>2333038341</v>
      </c>
      <c r="H116">
        <v>8841951</v>
      </c>
      <c r="I116">
        <v>900.79100000000005</v>
      </c>
      <c r="J116">
        <v>3.4140000000000001</v>
      </c>
      <c r="K116">
        <v>32.303583000000003</v>
      </c>
      <c r="L116">
        <v>-101.43853</v>
      </c>
    </row>
    <row r="117" spans="1:12">
      <c r="A117" t="s">
        <v>302</v>
      </c>
      <c r="B117">
        <v>48229</v>
      </c>
      <c r="C117">
        <v>1383900</v>
      </c>
      <c r="D117" t="s">
        <v>417</v>
      </c>
      <c r="E117">
        <v>3476</v>
      </c>
      <c r="F117">
        <v>1527</v>
      </c>
      <c r="G117">
        <v>11838791961</v>
      </c>
      <c r="H117">
        <v>2191046</v>
      </c>
      <c r="I117">
        <v>4570.9830000000002</v>
      </c>
      <c r="J117">
        <v>0.84599999999999997</v>
      </c>
      <c r="K117">
        <v>31.450868</v>
      </c>
      <c r="L117">
        <v>-105.377549</v>
      </c>
    </row>
    <row r="118" spans="1:12">
      <c r="A118" t="s">
        <v>302</v>
      </c>
      <c r="B118">
        <v>48231</v>
      </c>
      <c r="C118">
        <v>1383901</v>
      </c>
      <c r="D118" t="s">
        <v>418</v>
      </c>
      <c r="E118">
        <v>86129</v>
      </c>
      <c r="F118">
        <v>36704</v>
      </c>
      <c r="G118">
        <v>2176414426</v>
      </c>
      <c r="H118">
        <v>108014750</v>
      </c>
      <c r="I118">
        <v>840.31799999999998</v>
      </c>
      <c r="J118">
        <v>41.704999999999998</v>
      </c>
      <c r="K118">
        <v>33.123438</v>
      </c>
      <c r="L118">
        <v>-96.083806999999993</v>
      </c>
    </row>
    <row r="119" spans="1:12">
      <c r="A119" t="s">
        <v>302</v>
      </c>
      <c r="B119">
        <v>48233</v>
      </c>
      <c r="C119">
        <v>1383902</v>
      </c>
      <c r="D119" t="s">
        <v>419</v>
      </c>
      <c r="E119">
        <v>22150</v>
      </c>
      <c r="F119">
        <v>10629</v>
      </c>
      <c r="G119">
        <v>2298404081</v>
      </c>
      <c r="H119">
        <v>19511584</v>
      </c>
      <c r="I119">
        <v>887.41899999999998</v>
      </c>
      <c r="J119">
        <v>7.5330000000000004</v>
      </c>
      <c r="K119">
        <v>35.837046999999998</v>
      </c>
      <c r="L119">
        <v>-101.362746</v>
      </c>
    </row>
    <row r="120" spans="1:12">
      <c r="A120" t="s">
        <v>302</v>
      </c>
      <c r="B120">
        <v>48235</v>
      </c>
      <c r="C120">
        <v>1383903</v>
      </c>
      <c r="D120" t="s">
        <v>420</v>
      </c>
      <c r="E120">
        <v>1599</v>
      </c>
      <c r="F120">
        <v>856</v>
      </c>
      <c r="G120">
        <v>2723534675</v>
      </c>
      <c r="H120">
        <v>176316</v>
      </c>
      <c r="I120">
        <v>1051.5630000000001</v>
      </c>
      <c r="J120">
        <v>6.8000000000000005E-2</v>
      </c>
      <c r="K120">
        <v>31.303424</v>
      </c>
      <c r="L120">
        <v>-100.98130399999999</v>
      </c>
    </row>
    <row r="121" spans="1:12">
      <c r="A121" t="s">
        <v>302</v>
      </c>
      <c r="B121">
        <v>48237</v>
      </c>
      <c r="C121">
        <v>1383904</v>
      </c>
      <c r="D121" t="s">
        <v>421</v>
      </c>
      <c r="E121">
        <v>9044</v>
      </c>
      <c r="F121">
        <v>4095</v>
      </c>
      <c r="G121">
        <v>2358603193</v>
      </c>
      <c r="H121">
        <v>24512768</v>
      </c>
      <c r="I121">
        <v>910.66200000000003</v>
      </c>
      <c r="J121">
        <v>9.4640000000000004</v>
      </c>
      <c r="K121">
        <v>33.232277000000003</v>
      </c>
      <c r="L121">
        <v>-98.171902000000003</v>
      </c>
    </row>
    <row r="122" spans="1:12">
      <c r="A122" t="s">
        <v>302</v>
      </c>
      <c r="B122">
        <v>48239</v>
      </c>
      <c r="C122">
        <v>1383905</v>
      </c>
      <c r="D122" t="s">
        <v>422</v>
      </c>
      <c r="E122">
        <v>14075</v>
      </c>
      <c r="F122">
        <v>6590</v>
      </c>
      <c r="G122">
        <v>2148225451</v>
      </c>
      <c r="H122">
        <v>71061093</v>
      </c>
      <c r="I122">
        <v>829.43499999999995</v>
      </c>
      <c r="J122">
        <v>27.437000000000001</v>
      </c>
      <c r="K122">
        <v>28.959802</v>
      </c>
      <c r="L122">
        <v>-96.589079999999996</v>
      </c>
    </row>
    <row r="123" spans="1:12">
      <c r="A123" t="s">
        <v>302</v>
      </c>
      <c r="B123">
        <v>48241</v>
      </c>
      <c r="C123">
        <v>1383906</v>
      </c>
      <c r="D123" t="s">
        <v>423</v>
      </c>
      <c r="E123">
        <v>35710</v>
      </c>
      <c r="F123">
        <v>16798</v>
      </c>
      <c r="G123">
        <v>2431597700</v>
      </c>
      <c r="H123">
        <v>79907584</v>
      </c>
      <c r="I123">
        <v>938.84500000000003</v>
      </c>
      <c r="J123">
        <v>30.852</v>
      </c>
      <c r="K123">
        <v>30.752932000000001</v>
      </c>
      <c r="L123">
        <v>-94.022294000000002</v>
      </c>
    </row>
    <row r="124" spans="1:12">
      <c r="A124" t="s">
        <v>302</v>
      </c>
      <c r="B124">
        <v>48243</v>
      </c>
      <c r="C124">
        <v>1383907</v>
      </c>
      <c r="D124" t="s">
        <v>424</v>
      </c>
      <c r="E124">
        <v>2342</v>
      </c>
      <c r="F124">
        <v>1613</v>
      </c>
      <c r="G124">
        <v>5865171164</v>
      </c>
      <c r="H124">
        <v>206209</v>
      </c>
      <c r="I124">
        <v>2264.5549999999998</v>
      </c>
      <c r="J124">
        <v>0.08</v>
      </c>
      <c r="K124">
        <v>30.617087000000001</v>
      </c>
      <c r="L124">
        <v>-104.18786</v>
      </c>
    </row>
    <row r="125" spans="1:12">
      <c r="A125" t="s">
        <v>302</v>
      </c>
      <c r="B125">
        <v>48245</v>
      </c>
      <c r="C125">
        <v>1383908</v>
      </c>
      <c r="D125" t="s">
        <v>425</v>
      </c>
      <c r="E125">
        <v>252273</v>
      </c>
      <c r="F125">
        <v>104424</v>
      </c>
      <c r="G125">
        <v>2269593704</v>
      </c>
      <c r="H125">
        <v>612154349</v>
      </c>
      <c r="I125">
        <v>876.29499999999996</v>
      </c>
      <c r="J125">
        <v>236.35400000000001</v>
      </c>
      <c r="K125">
        <v>29.853999999999999</v>
      </c>
      <c r="L125">
        <v>-94.149331000000004</v>
      </c>
    </row>
    <row r="126" spans="1:12">
      <c r="A126" t="s">
        <v>302</v>
      </c>
      <c r="B126">
        <v>48247</v>
      </c>
      <c r="C126">
        <v>1383909</v>
      </c>
      <c r="D126" t="s">
        <v>426</v>
      </c>
      <c r="E126">
        <v>5300</v>
      </c>
      <c r="F126">
        <v>2441</v>
      </c>
      <c r="G126">
        <v>2942584159</v>
      </c>
      <c r="H126">
        <v>92564</v>
      </c>
      <c r="I126">
        <v>1136.1379999999999</v>
      </c>
      <c r="J126">
        <v>3.5999999999999997E-2</v>
      </c>
      <c r="K126">
        <v>27.041212000000002</v>
      </c>
      <c r="L126">
        <v>-98.700126999999995</v>
      </c>
    </row>
    <row r="127" spans="1:12">
      <c r="A127" t="s">
        <v>302</v>
      </c>
      <c r="B127">
        <v>48249</v>
      </c>
      <c r="C127">
        <v>1383910</v>
      </c>
      <c r="D127" t="s">
        <v>427</v>
      </c>
      <c r="E127">
        <v>40838</v>
      </c>
      <c r="F127">
        <v>16147</v>
      </c>
      <c r="G127">
        <v>2240251330</v>
      </c>
      <c r="H127">
        <v>8739521</v>
      </c>
      <c r="I127">
        <v>864.96600000000001</v>
      </c>
      <c r="J127">
        <v>3.3740000000000001</v>
      </c>
      <c r="K127">
        <v>27.733516000000002</v>
      </c>
      <c r="L127">
        <v>-98.090813999999995</v>
      </c>
    </row>
    <row r="128" spans="1:12">
      <c r="A128" t="s">
        <v>302</v>
      </c>
      <c r="B128">
        <v>48251</v>
      </c>
      <c r="C128">
        <v>1383911</v>
      </c>
      <c r="D128" t="s">
        <v>428</v>
      </c>
      <c r="E128">
        <v>150934</v>
      </c>
      <c r="F128">
        <v>56719</v>
      </c>
      <c r="G128">
        <v>1876943426</v>
      </c>
      <c r="H128">
        <v>25308620</v>
      </c>
      <c r="I128">
        <v>724.69200000000001</v>
      </c>
      <c r="J128">
        <v>9.7720000000000002</v>
      </c>
      <c r="K128">
        <v>32.379511000000001</v>
      </c>
      <c r="L128">
        <v>-97.364823000000001</v>
      </c>
    </row>
    <row r="129" spans="1:12">
      <c r="A129" t="s">
        <v>302</v>
      </c>
      <c r="B129">
        <v>48253</v>
      </c>
      <c r="C129">
        <v>1383912</v>
      </c>
      <c r="D129" t="s">
        <v>429</v>
      </c>
      <c r="E129">
        <v>20202</v>
      </c>
      <c r="F129">
        <v>7422</v>
      </c>
      <c r="G129">
        <v>2404944484</v>
      </c>
      <c r="H129">
        <v>22229321</v>
      </c>
      <c r="I129">
        <v>928.55399999999997</v>
      </c>
      <c r="J129">
        <v>8.5830000000000002</v>
      </c>
      <c r="K129">
        <v>32.743709000000003</v>
      </c>
      <c r="L129">
        <v>-99.874430000000004</v>
      </c>
    </row>
    <row r="130" spans="1:12">
      <c r="A130" t="s">
        <v>302</v>
      </c>
      <c r="B130">
        <v>48255</v>
      </c>
      <c r="C130">
        <v>1383913</v>
      </c>
      <c r="D130" t="s">
        <v>430</v>
      </c>
      <c r="E130">
        <v>14824</v>
      </c>
      <c r="F130">
        <v>5650</v>
      </c>
      <c r="G130">
        <v>1936160430</v>
      </c>
      <c r="H130">
        <v>15519492</v>
      </c>
      <c r="I130">
        <v>747.55600000000004</v>
      </c>
      <c r="J130">
        <v>5.992</v>
      </c>
      <c r="K130">
        <v>28.907617999999999</v>
      </c>
      <c r="L130">
        <v>-97.860766999999996</v>
      </c>
    </row>
    <row r="131" spans="1:12">
      <c r="A131" t="s">
        <v>302</v>
      </c>
      <c r="B131">
        <v>48257</v>
      </c>
      <c r="C131">
        <v>1383914</v>
      </c>
      <c r="D131" t="s">
        <v>431</v>
      </c>
      <c r="E131">
        <v>103350</v>
      </c>
      <c r="F131">
        <v>38322</v>
      </c>
      <c r="G131">
        <v>2022000741</v>
      </c>
      <c r="H131">
        <v>69829915</v>
      </c>
      <c r="I131">
        <v>780.69899999999996</v>
      </c>
      <c r="J131">
        <v>26.960999999999999</v>
      </c>
      <c r="K131">
        <v>32.598944000000003</v>
      </c>
      <c r="L131">
        <v>-96.288377999999994</v>
      </c>
    </row>
    <row r="132" spans="1:12">
      <c r="A132" t="s">
        <v>302</v>
      </c>
      <c r="B132">
        <v>48259</v>
      </c>
      <c r="C132">
        <v>1383915</v>
      </c>
      <c r="D132" t="s">
        <v>432</v>
      </c>
      <c r="E132">
        <v>33410</v>
      </c>
      <c r="F132">
        <v>14055</v>
      </c>
      <c r="G132">
        <v>1715745632</v>
      </c>
      <c r="H132">
        <v>1496809</v>
      </c>
      <c r="I132">
        <v>662.45299999999997</v>
      </c>
      <c r="J132">
        <v>0.57799999999999996</v>
      </c>
      <c r="K132">
        <v>29.944524000000001</v>
      </c>
      <c r="L132">
        <v>-98.711094000000003</v>
      </c>
    </row>
    <row r="133" spans="1:12">
      <c r="A133" t="s">
        <v>302</v>
      </c>
      <c r="B133">
        <v>48261</v>
      </c>
      <c r="C133">
        <v>1383916</v>
      </c>
      <c r="D133" t="s">
        <v>433</v>
      </c>
      <c r="E133">
        <v>416</v>
      </c>
      <c r="F133">
        <v>233</v>
      </c>
      <c r="G133">
        <v>3777053964</v>
      </c>
      <c r="H133">
        <v>1262537526</v>
      </c>
      <c r="I133">
        <v>1458.329</v>
      </c>
      <c r="J133">
        <v>487.46800000000002</v>
      </c>
      <c r="K133">
        <v>26.890232000000001</v>
      </c>
      <c r="L133">
        <v>-97.591233000000003</v>
      </c>
    </row>
    <row r="134" spans="1:12">
      <c r="A134" t="s">
        <v>302</v>
      </c>
      <c r="B134">
        <v>48263</v>
      </c>
      <c r="C134">
        <v>1383917</v>
      </c>
      <c r="D134" t="s">
        <v>434</v>
      </c>
      <c r="E134">
        <v>808</v>
      </c>
      <c r="F134">
        <v>552</v>
      </c>
      <c r="G134">
        <v>2337481857</v>
      </c>
      <c r="H134">
        <v>1065244</v>
      </c>
      <c r="I134">
        <v>902.50699999999995</v>
      </c>
      <c r="J134">
        <v>0.41099999999999998</v>
      </c>
      <c r="K134">
        <v>33.184780000000003</v>
      </c>
      <c r="L134">
        <v>-100.76972000000001</v>
      </c>
    </row>
    <row r="135" spans="1:12">
      <c r="A135" t="s">
        <v>302</v>
      </c>
      <c r="B135">
        <v>48265</v>
      </c>
      <c r="C135">
        <v>1383918</v>
      </c>
      <c r="D135" t="s">
        <v>435</v>
      </c>
      <c r="E135">
        <v>49625</v>
      </c>
      <c r="F135">
        <v>23831</v>
      </c>
      <c r="G135">
        <v>2857580696</v>
      </c>
      <c r="H135">
        <v>10250172</v>
      </c>
      <c r="I135">
        <v>1103.318</v>
      </c>
      <c r="J135">
        <v>3.9580000000000002</v>
      </c>
      <c r="K135">
        <v>30.053927999999999</v>
      </c>
      <c r="L135">
        <v>-99.351967999999999</v>
      </c>
    </row>
    <row r="136" spans="1:12">
      <c r="A136" t="s">
        <v>302</v>
      </c>
      <c r="B136">
        <v>48267</v>
      </c>
      <c r="C136">
        <v>1383919</v>
      </c>
      <c r="D136" t="s">
        <v>436</v>
      </c>
      <c r="E136">
        <v>4607</v>
      </c>
      <c r="F136">
        <v>3371</v>
      </c>
      <c r="G136">
        <v>3240040898</v>
      </c>
      <c r="H136">
        <v>493622</v>
      </c>
      <c r="I136">
        <v>1250.9870000000001</v>
      </c>
      <c r="J136">
        <v>0.191</v>
      </c>
      <c r="K136">
        <v>30.479472000000001</v>
      </c>
      <c r="L136">
        <v>-99.746396000000004</v>
      </c>
    </row>
    <row r="137" spans="1:12">
      <c r="A137" t="s">
        <v>302</v>
      </c>
      <c r="B137">
        <v>48269</v>
      </c>
      <c r="C137">
        <v>1383920</v>
      </c>
      <c r="D137" t="s">
        <v>437</v>
      </c>
      <c r="E137">
        <v>286</v>
      </c>
      <c r="F137">
        <v>186</v>
      </c>
      <c r="G137">
        <v>2359146771</v>
      </c>
      <c r="H137">
        <v>6398129</v>
      </c>
      <c r="I137">
        <v>910.87199999999996</v>
      </c>
      <c r="J137">
        <v>2.4700000000000002</v>
      </c>
      <c r="K137">
        <v>33.614159000000001</v>
      </c>
      <c r="L137">
        <v>-100.25054799999999</v>
      </c>
    </row>
    <row r="138" spans="1:12">
      <c r="A138" t="s">
        <v>302</v>
      </c>
      <c r="B138">
        <v>48271</v>
      </c>
      <c r="C138">
        <v>1383921</v>
      </c>
      <c r="D138" t="s">
        <v>438</v>
      </c>
      <c r="E138">
        <v>3598</v>
      </c>
      <c r="F138">
        <v>1940</v>
      </c>
      <c r="G138">
        <v>3522525947</v>
      </c>
      <c r="H138">
        <v>13125082</v>
      </c>
      <c r="I138">
        <v>1360.0550000000001</v>
      </c>
      <c r="J138">
        <v>5.0679999999999996</v>
      </c>
      <c r="K138">
        <v>29.347086000000001</v>
      </c>
      <c r="L138">
        <v>-100.4177</v>
      </c>
    </row>
    <row r="139" spans="1:12">
      <c r="A139" t="s">
        <v>302</v>
      </c>
      <c r="B139">
        <v>48273</v>
      </c>
      <c r="C139">
        <v>1383922</v>
      </c>
      <c r="D139" t="s">
        <v>439</v>
      </c>
      <c r="E139">
        <v>32061</v>
      </c>
      <c r="F139">
        <v>12787</v>
      </c>
      <c r="G139">
        <v>2282577985</v>
      </c>
      <c r="H139">
        <v>541040924</v>
      </c>
      <c r="I139">
        <v>881.30799999999999</v>
      </c>
      <c r="J139">
        <v>208.89699999999999</v>
      </c>
      <c r="K139">
        <v>27.438735000000001</v>
      </c>
      <c r="L139">
        <v>-97.660619999999994</v>
      </c>
    </row>
    <row r="140" spans="1:12">
      <c r="A140" t="s">
        <v>302</v>
      </c>
      <c r="B140">
        <v>48275</v>
      </c>
      <c r="C140">
        <v>1383923</v>
      </c>
      <c r="D140" t="s">
        <v>440</v>
      </c>
      <c r="E140">
        <v>3719</v>
      </c>
      <c r="F140">
        <v>2044</v>
      </c>
      <c r="G140">
        <v>2203097010</v>
      </c>
      <c r="H140">
        <v>12577629</v>
      </c>
      <c r="I140">
        <v>850.62099999999998</v>
      </c>
      <c r="J140">
        <v>4.8559999999999999</v>
      </c>
      <c r="K140">
        <v>33.616656999999996</v>
      </c>
      <c r="L140">
        <v>-99.747112000000001</v>
      </c>
    </row>
    <row r="141" spans="1:12">
      <c r="A141" t="s">
        <v>302</v>
      </c>
      <c r="B141">
        <v>48277</v>
      </c>
      <c r="C141">
        <v>1383925</v>
      </c>
      <c r="D141" t="s">
        <v>441</v>
      </c>
      <c r="E141">
        <v>49793</v>
      </c>
      <c r="F141">
        <v>22481</v>
      </c>
      <c r="G141">
        <v>2349611989</v>
      </c>
      <c r="H141">
        <v>67113408</v>
      </c>
      <c r="I141">
        <v>907.19</v>
      </c>
      <c r="J141">
        <v>25.913</v>
      </c>
      <c r="K141">
        <v>33.667262999999998</v>
      </c>
      <c r="L141">
        <v>-95.570347999999996</v>
      </c>
    </row>
    <row r="142" spans="1:12">
      <c r="A142" t="s">
        <v>302</v>
      </c>
      <c r="B142">
        <v>48279</v>
      </c>
      <c r="C142">
        <v>1383926</v>
      </c>
      <c r="D142" t="s">
        <v>442</v>
      </c>
      <c r="E142">
        <v>13977</v>
      </c>
      <c r="F142">
        <v>6128</v>
      </c>
      <c r="G142">
        <v>2631897591</v>
      </c>
      <c r="H142">
        <v>3973761</v>
      </c>
      <c r="I142">
        <v>1016.181</v>
      </c>
      <c r="J142">
        <v>1.534</v>
      </c>
      <c r="K142">
        <v>34.068860999999998</v>
      </c>
      <c r="L142">
        <v>-102.348018</v>
      </c>
    </row>
    <row r="143" spans="1:12">
      <c r="A143" t="s">
        <v>302</v>
      </c>
      <c r="B143">
        <v>48281</v>
      </c>
      <c r="C143">
        <v>1383927</v>
      </c>
      <c r="D143" t="s">
        <v>443</v>
      </c>
      <c r="E143">
        <v>19677</v>
      </c>
      <c r="F143">
        <v>8718</v>
      </c>
      <c r="G143">
        <v>1846247052</v>
      </c>
      <c r="H143">
        <v>2833441</v>
      </c>
      <c r="I143">
        <v>712.84</v>
      </c>
      <c r="J143">
        <v>1.0940000000000001</v>
      </c>
      <c r="K143">
        <v>31.196731</v>
      </c>
      <c r="L143">
        <v>-98.240888999999996</v>
      </c>
    </row>
    <row r="144" spans="1:12">
      <c r="A144" t="s">
        <v>302</v>
      </c>
      <c r="B144">
        <v>48283</v>
      </c>
      <c r="C144">
        <v>1383924</v>
      </c>
      <c r="D144" t="s">
        <v>444</v>
      </c>
      <c r="E144">
        <v>6886</v>
      </c>
      <c r="F144">
        <v>2746</v>
      </c>
      <c r="G144">
        <v>3850510690</v>
      </c>
      <c r="H144">
        <v>19539281</v>
      </c>
      <c r="I144">
        <v>1486.691</v>
      </c>
      <c r="J144">
        <v>7.5439999999999996</v>
      </c>
      <c r="K144">
        <v>28.351098</v>
      </c>
      <c r="L144">
        <v>-99.096773999999996</v>
      </c>
    </row>
    <row r="145" spans="1:12">
      <c r="A145" t="s">
        <v>302</v>
      </c>
      <c r="B145">
        <v>48285</v>
      </c>
      <c r="C145">
        <v>1383928</v>
      </c>
      <c r="D145" t="s">
        <v>445</v>
      </c>
      <c r="E145">
        <v>19263</v>
      </c>
      <c r="F145">
        <v>10344</v>
      </c>
      <c r="G145">
        <v>2511532178</v>
      </c>
      <c r="H145">
        <v>1885412</v>
      </c>
      <c r="I145">
        <v>969.70799999999997</v>
      </c>
      <c r="J145">
        <v>0.72799999999999998</v>
      </c>
      <c r="K145">
        <v>29.382577999999999</v>
      </c>
      <c r="L145">
        <v>-96.923632999999995</v>
      </c>
    </row>
    <row r="146" spans="1:12">
      <c r="A146" t="s">
        <v>302</v>
      </c>
      <c r="B146">
        <v>48287</v>
      </c>
      <c r="C146">
        <v>1383929</v>
      </c>
      <c r="D146" t="s">
        <v>446</v>
      </c>
      <c r="E146">
        <v>16612</v>
      </c>
      <c r="F146">
        <v>7499</v>
      </c>
      <c r="G146">
        <v>1629142826</v>
      </c>
      <c r="H146">
        <v>13168645</v>
      </c>
      <c r="I146">
        <v>629.01599999999996</v>
      </c>
      <c r="J146">
        <v>5.0839999999999996</v>
      </c>
      <c r="K146">
        <v>30.321104999999999</v>
      </c>
      <c r="L146">
        <v>-96.976365000000001</v>
      </c>
    </row>
    <row r="147" spans="1:12">
      <c r="A147" t="s">
        <v>302</v>
      </c>
      <c r="B147">
        <v>48289</v>
      </c>
      <c r="C147">
        <v>1383930</v>
      </c>
      <c r="D147" t="s">
        <v>447</v>
      </c>
      <c r="E147">
        <v>16801</v>
      </c>
      <c r="F147">
        <v>9509</v>
      </c>
      <c r="G147">
        <v>2779447286</v>
      </c>
      <c r="H147">
        <v>19343049</v>
      </c>
      <c r="I147">
        <v>1073.1510000000001</v>
      </c>
      <c r="J147">
        <v>7.468</v>
      </c>
      <c r="K147">
        <v>31.300492999999999</v>
      </c>
      <c r="L147">
        <v>-95.995621999999997</v>
      </c>
    </row>
    <row r="148" spans="1:12">
      <c r="A148" t="s">
        <v>302</v>
      </c>
      <c r="B148">
        <v>48291</v>
      </c>
      <c r="C148">
        <v>1383931</v>
      </c>
      <c r="D148" t="s">
        <v>448</v>
      </c>
      <c r="E148">
        <v>75643</v>
      </c>
      <c r="F148">
        <v>28759</v>
      </c>
      <c r="G148">
        <v>3000284900</v>
      </c>
      <c r="H148">
        <v>46411807</v>
      </c>
      <c r="I148">
        <v>1158.4169999999999</v>
      </c>
      <c r="J148">
        <v>17.920000000000002</v>
      </c>
      <c r="K148">
        <v>30.162189000000001</v>
      </c>
      <c r="L148">
        <v>-94.822682</v>
      </c>
    </row>
    <row r="149" spans="1:12">
      <c r="A149" t="s">
        <v>302</v>
      </c>
      <c r="B149">
        <v>48293</v>
      </c>
      <c r="C149">
        <v>1383932</v>
      </c>
      <c r="D149" t="s">
        <v>449</v>
      </c>
      <c r="E149">
        <v>23384</v>
      </c>
      <c r="F149">
        <v>10536</v>
      </c>
      <c r="G149">
        <v>2344684360</v>
      </c>
      <c r="H149">
        <v>72198941</v>
      </c>
      <c r="I149">
        <v>905.28800000000001</v>
      </c>
      <c r="J149">
        <v>27.876000000000001</v>
      </c>
      <c r="K149">
        <v>31.547543000000001</v>
      </c>
      <c r="L149">
        <v>-96.593622999999994</v>
      </c>
    </row>
    <row r="150" spans="1:12">
      <c r="A150" t="s">
        <v>302</v>
      </c>
      <c r="B150">
        <v>48295</v>
      </c>
      <c r="C150">
        <v>1383933</v>
      </c>
      <c r="D150" t="s">
        <v>450</v>
      </c>
      <c r="E150">
        <v>3302</v>
      </c>
      <c r="F150">
        <v>1512</v>
      </c>
      <c r="G150">
        <v>2414332816</v>
      </c>
      <c r="H150">
        <v>298741</v>
      </c>
      <c r="I150">
        <v>932.17899999999997</v>
      </c>
      <c r="J150">
        <v>0.115</v>
      </c>
      <c r="K150">
        <v>36.280200000000001</v>
      </c>
      <c r="L150">
        <v>-100.272683</v>
      </c>
    </row>
    <row r="151" spans="1:12">
      <c r="A151" t="s">
        <v>302</v>
      </c>
      <c r="B151">
        <v>48297</v>
      </c>
      <c r="C151">
        <v>1383934</v>
      </c>
      <c r="D151" t="s">
        <v>451</v>
      </c>
      <c r="E151">
        <v>11531</v>
      </c>
      <c r="F151">
        <v>6065</v>
      </c>
      <c r="G151">
        <v>2692800935</v>
      </c>
      <c r="H151">
        <v>101483813</v>
      </c>
      <c r="I151">
        <v>1039.6959999999999</v>
      </c>
      <c r="J151">
        <v>39.183</v>
      </c>
      <c r="K151">
        <v>28.351534999999998</v>
      </c>
      <c r="L151">
        <v>-98.126960999999994</v>
      </c>
    </row>
    <row r="152" spans="1:12">
      <c r="A152" t="s">
        <v>302</v>
      </c>
      <c r="B152">
        <v>48299</v>
      </c>
      <c r="C152">
        <v>1383935</v>
      </c>
      <c r="D152" t="s">
        <v>452</v>
      </c>
      <c r="E152">
        <v>19301</v>
      </c>
      <c r="F152">
        <v>14280</v>
      </c>
      <c r="G152">
        <v>2419137915</v>
      </c>
      <c r="H152">
        <v>82419109</v>
      </c>
      <c r="I152">
        <v>934.03399999999999</v>
      </c>
      <c r="J152">
        <v>31.821999999999999</v>
      </c>
      <c r="K152">
        <v>30.707584000000001</v>
      </c>
      <c r="L152">
        <v>-98.684690000000003</v>
      </c>
    </row>
    <row r="153" spans="1:12">
      <c r="A153" t="s">
        <v>302</v>
      </c>
      <c r="B153">
        <v>48301</v>
      </c>
      <c r="C153">
        <v>1383936</v>
      </c>
      <c r="D153" t="s">
        <v>453</v>
      </c>
      <c r="E153">
        <v>82</v>
      </c>
      <c r="F153">
        <v>50</v>
      </c>
      <c r="G153">
        <v>1732507837</v>
      </c>
      <c r="H153">
        <v>20151864</v>
      </c>
      <c r="I153">
        <v>668.92499999999995</v>
      </c>
      <c r="J153">
        <v>7.7809999999999997</v>
      </c>
      <c r="K153">
        <v>31.844936000000001</v>
      </c>
      <c r="L153">
        <v>-103.561229</v>
      </c>
    </row>
    <row r="154" spans="1:12">
      <c r="A154" t="s">
        <v>302</v>
      </c>
      <c r="B154">
        <v>48303</v>
      </c>
      <c r="C154">
        <v>1383937</v>
      </c>
      <c r="D154" t="s">
        <v>454</v>
      </c>
      <c r="E154">
        <v>278831</v>
      </c>
      <c r="F154">
        <v>115064</v>
      </c>
      <c r="G154">
        <v>2319591231</v>
      </c>
      <c r="H154">
        <v>13211521</v>
      </c>
      <c r="I154">
        <v>895.59900000000005</v>
      </c>
      <c r="J154">
        <v>5.101</v>
      </c>
      <c r="K154">
        <v>33.611469</v>
      </c>
      <c r="L154">
        <v>-101.81994400000001</v>
      </c>
    </row>
    <row r="155" spans="1:12">
      <c r="A155" t="s">
        <v>302</v>
      </c>
      <c r="B155">
        <v>48305</v>
      </c>
      <c r="C155">
        <v>1383938</v>
      </c>
      <c r="D155" t="s">
        <v>455</v>
      </c>
      <c r="E155">
        <v>5915</v>
      </c>
      <c r="F155">
        <v>2676</v>
      </c>
      <c r="G155">
        <v>2309924936</v>
      </c>
      <c r="H155">
        <v>4169699</v>
      </c>
      <c r="I155">
        <v>891.86699999999996</v>
      </c>
      <c r="J155">
        <v>1.61</v>
      </c>
      <c r="K155">
        <v>33.178412000000002</v>
      </c>
      <c r="L155">
        <v>-101.818493</v>
      </c>
    </row>
    <row r="156" spans="1:12">
      <c r="A156" t="s">
        <v>302</v>
      </c>
      <c r="B156">
        <v>48307</v>
      </c>
      <c r="C156">
        <v>1383945</v>
      </c>
      <c r="D156" t="s">
        <v>456</v>
      </c>
      <c r="E156">
        <v>8283</v>
      </c>
      <c r="F156">
        <v>4302</v>
      </c>
      <c r="G156">
        <v>2759886938</v>
      </c>
      <c r="H156">
        <v>20285000</v>
      </c>
      <c r="I156">
        <v>1065.598</v>
      </c>
      <c r="J156">
        <v>7.8319999999999999</v>
      </c>
      <c r="K156">
        <v>31.205476999999998</v>
      </c>
      <c r="L156">
        <v>-99.359855999999994</v>
      </c>
    </row>
    <row r="157" spans="1:12">
      <c r="A157" t="s">
        <v>302</v>
      </c>
      <c r="B157">
        <v>48309</v>
      </c>
      <c r="C157">
        <v>1383946</v>
      </c>
      <c r="D157" t="s">
        <v>457</v>
      </c>
      <c r="E157">
        <v>234906</v>
      </c>
      <c r="F157">
        <v>95124</v>
      </c>
      <c r="G157">
        <v>2686079968</v>
      </c>
      <c r="H157">
        <v>59905775</v>
      </c>
      <c r="I157">
        <v>1037.1010000000001</v>
      </c>
      <c r="J157">
        <v>23.13</v>
      </c>
      <c r="K157">
        <v>31.549492999999998</v>
      </c>
      <c r="L157">
        <v>-97.201471999999995</v>
      </c>
    </row>
    <row r="158" spans="1:12">
      <c r="A158" t="s">
        <v>302</v>
      </c>
      <c r="B158">
        <v>48311</v>
      </c>
      <c r="C158">
        <v>1383947</v>
      </c>
      <c r="D158" t="s">
        <v>458</v>
      </c>
      <c r="E158">
        <v>707</v>
      </c>
      <c r="F158">
        <v>485</v>
      </c>
      <c r="G158">
        <v>2951100162</v>
      </c>
      <c r="H158">
        <v>44960041</v>
      </c>
      <c r="I158">
        <v>1139.4259999999999</v>
      </c>
      <c r="J158">
        <v>17.359000000000002</v>
      </c>
      <c r="K158">
        <v>28.384922</v>
      </c>
      <c r="L158">
        <v>-98.578852999999995</v>
      </c>
    </row>
    <row r="159" spans="1:12">
      <c r="A159" t="s">
        <v>302</v>
      </c>
      <c r="B159">
        <v>48313</v>
      </c>
      <c r="C159">
        <v>1383939</v>
      </c>
      <c r="D159" t="s">
        <v>459</v>
      </c>
      <c r="E159">
        <v>13664</v>
      </c>
      <c r="F159">
        <v>5096</v>
      </c>
      <c r="G159">
        <v>1207102873</v>
      </c>
      <c r="H159">
        <v>16493751</v>
      </c>
      <c r="I159">
        <v>466.065</v>
      </c>
      <c r="J159">
        <v>6.3680000000000003</v>
      </c>
      <c r="K159">
        <v>30.966878000000001</v>
      </c>
      <c r="L159">
        <v>-95.930372000000006</v>
      </c>
    </row>
    <row r="160" spans="1:12">
      <c r="A160" t="s">
        <v>302</v>
      </c>
      <c r="B160">
        <v>48315</v>
      </c>
      <c r="C160">
        <v>1383940</v>
      </c>
      <c r="D160" t="s">
        <v>460</v>
      </c>
      <c r="E160">
        <v>10546</v>
      </c>
      <c r="F160">
        <v>6218</v>
      </c>
      <c r="G160">
        <v>986475529</v>
      </c>
      <c r="H160">
        <v>102154831</v>
      </c>
      <c r="I160">
        <v>380.88</v>
      </c>
      <c r="J160">
        <v>39.442</v>
      </c>
      <c r="K160">
        <v>32.797756999999997</v>
      </c>
      <c r="L160">
        <v>-94.357673000000005</v>
      </c>
    </row>
    <row r="161" spans="1:12">
      <c r="A161" t="s">
        <v>302</v>
      </c>
      <c r="B161">
        <v>48317</v>
      </c>
      <c r="C161">
        <v>1383941</v>
      </c>
      <c r="D161" t="s">
        <v>461</v>
      </c>
      <c r="E161">
        <v>4799</v>
      </c>
      <c r="F161">
        <v>1852</v>
      </c>
      <c r="G161">
        <v>2369694111</v>
      </c>
      <c r="H161">
        <v>1931847</v>
      </c>
      <c r="I161">
        <v>914.94399999999996</v>
      </c>
      <c r="J161">
        <v>0.746</v>
      </c>
      <c r="K161">
        <v>32.309829999999998</v>
      </c>
      <c r="L161">
        <v>-101.96183600000001</v>
      </c>
    </row>
    <row r="162" spans="1:12">
      <c r="A162" t="s">
        <v>302</v>
      </c>
      <c r="B162">
        <v>48319</v>
      </c>
      <c r="C162">
        <v>1383942</v>
      </c>
      <c r="D162" t="s">
        <v>462</v>
      </c>
      <c r="E162">
        <v>4012</v>
      </c>
      <c r="F162">
        <v>2733</v>
      </c>
      <c r="G162">
        <v>2405588947</v>
      </c>
      <c r="H162">
        <v>8834406</v>
      </c>
      <c r="I162">
        <v>928.803</v>
      </c>
      <c r="J162">
        <v>3.411</v>
      </c>
      <c r="K162">
        <v>30.703232</v>
      </c>
      <c r="L162">
        <v>-99.237607999999994</v>
      </c>
    </row>
    <row r="163" spans="1:12">
      <c r="A163" t="s">
        <v>302</v>
      </c>
      <c r="B163">
        <v>48321</v>
      </c>
      <c r="C163">
        <v>1383943</v>
      </c>
      <c r="D163" t="s">
        <v>463</v>
      </c>
      <c r="E163">
        <v>36702</v>
      </c>
      <c r="F163">
        <v>18801</v>
      </c>
      <c r="G163">
        <v>2849700666</v>
      </c>
      <c r="H163">
        <v>1326679773</v>
      </c>
      <c r="I163">
        <v>1100.2760000000001</v>
      </c>
      <c r="J163">
        <v>512.23400000000004</v>
      </c>
      <c r="K163">
        <v>28.783341</v>
      </c>
      <c r="L163">
        <v>-95.997754999999998</v>
      </c>
    </row>
    <row r="164" spans="1:12">
      <c r="A164" t="s">
        <v>302</v>
      </c>
      <c r="B164">
        <v>48323</v>
      </c>
      <c r="C164">
        <v>1383944</v>
      </c>
      <c r="D164" t="s">
        <v>464</v>
      </c>
      <c r="E164">
        <v>54258</v>
      </c>
      <c r="F164">
        <v>17462</v>
      </c>
      <c r="G164">
        <v>3313264152</v>
      </c>
      <c r="H164">
        <v>32425873</v>
      </c>
      <c r="I164">
        <v>1279.258</v>
      </c>
      <c r="J164">
        <v>12.52</v>
      </c>
      <c r="K164">
        <v>28.745217</v>
      </c>
      <c r="L164">
        <v>-100.311368</v>
      </c>
    </row>
    <row r="165" spans="1:12">
      <c r="A165" t="s">
        <v>302</v>
      </c>
      <c r="B165">
        <v>48325</v>
      </c>
      <c r="C165">
        <v>1383948</v>
      </c>
      <c r="D165" t="s">
        <v>465</v>
      </c>
      <c r="E165">
        <v>46006</v>
      </c>
      <c r="F165">
        <v>17991</v>
      </c>
      <c r="G165">
        <v>3432656186</v>
      </c>
      <c r="H165">
        <v>23769485</v>
      </c>
      <c r="I165">
        <v>1325.356</v>
      </c>
      <c r="J165">
        <v>9.1769999999999996</v>
      </c>
      <c r="K165">
        <v>29.353660999999999</v>
      </c>
      <c r="L165">
        <v>-99.111085000000003</v>
      </c>
    </row>
    <row r="166" spans="1:12">
      <c r="A166" t="s">
        <v>302</v>
      </c>
      <c r="B166">
        <v>48327</v>
      </c>
      <c r="C166">
        <v>1383949</v>
      </c>
      <c r="D166" t="s">
        <v>466</v>
      </c>
      <c r="E166">
        <v>2242</v>
      </c>
      <c r="F166">
        <v>1702</v>
      </c>
      <c r="G166">
        <v>2336245942</v>
      </c>
      <c r="H166">
        <v>613559</v>
      </c>
      <c r="I166">
        <v>902.03</v>
      </c>
      <c r="J166">
        <v>0.23699999999999999</v>
      </c>
      <c r="K166">
        <v>30.883707000000001</v>
      </c>
      <c r="L166">
        <v>-99.854935999999995</v>
      </c>
    </row>
    <row r="167" spans="1:12">
      <c r="A167" t="s">
        <v>302</v>
      </c>
      <c r="B167">
        <v>48329</v>
      </c>
      <c r="C167">
        <v>1383950</v>
      </c>
      <c r="D167" t="s">
        <v>467</v>
      </c>
      <c r="E167">
        <v>136872</v>
      </c>
      <c r="F167">
        <v>54351</v>
      </c>
      <c r="G167">
        <v>2331764835</v>
      </c>
      <c r="H167">
        <v>4533910</v>
      </c>
      <c r="I167">
        <v>900.29899999999998</v>
      </c>
      <c r="J167">
        <v>1.7509999999999999</v>
      </c>
      <c r="K167">
        <v>31.870895999999998</v>
      </c>
      <c r="L167">
        <v>-102.024326</v>
      </c>
    </row>
    <row r="168" spans="1:12">
      <c r="A168" t="s">
        <v>302</v>
      </c>
      <c r="B168">
        <v>48331</v>
      </c>
      <c r="C168">
        <v>1383951</v>
      </c>
      <c r="D168" t="s">
        <v>468</v>
      </c>
      <c r="E168">
        <v>24757</v>
      </c>
      <c r="F168">
        <v>11305</v>
      </c>
      <c r="G168">
        <v>2633837445</v>
      </c>
      <c r="H168">
        <v>12538897</v>
      </c>
      <c r="I168">
        <v>1016.93</v>
      </c>
      <c r="J168">
        <v>4.8410000000000002</v>
      </c>
      <c r="K168">
        <v>30.791242</v>
      </c>
      <c r="L168">
        <v>-96.984395000000006</v>
      </c>
    </row>
    <row r="169" spans="1:12">
      <c r="A169" t="s">
        <v>302</v>
      </c>
      <c r="B169">
        <v>48333</v>
      </c>
      <c r="C169">
        <v>1383952</v>
      </c>
      <c r="D169" t="s">
        <v>469</v>
      </c>
      <c r="E169">
        <v>4936</v>
      </c>
      <c r="F169">
        <v>2846</v>
      </c>
      <c r="G169">
        <v>1937987484</v>
      </c>
      <c r="H169">
        <v>3902577</v>
      </c>
      <c r="I169">
        <v>748.26099999999997</v>
      </c>
      <c r="J169">
        <v>1.5069999999999999</v>
      </c>
      <c r="K169">
        <v>31.494888</v>
      </c>
      <c r="L169">
        <v>-98.594622999999999</v>
      </c>
    </row>
    <row r="170" spans="1:12">
      <c r="A170" t="s">
        <v>302</v>
      </c>
      <c r="B170">
        <v>48335</v>
      </c>
      <c r="C170">
        <v>1383953</v>
      </c>
      <c r="D170" t="s">
        <v>470</v>
      </c>
      <c r="E170">
        <v>9403</v>
      </c>
      <c r="F170">
        <v>4064</v>
      </c>
      <c r="G170">
        <v>2359711652</v>
      </c>
      <c r="H170">
        <v>12489897</v>
      </c>
      <c r="I170">
        <v>911.09</v>
      </c>
      <c r="J170">
        <v>4.8220000000000001</v>
      </c>
      <c r="K170">
        <v>32.303781000000001</v>
      </c>
      <c r="L170">
        <v>-100.92458000000001</v>
      </c>
    </row>
    <row r="171" spans="1:12">
      <c r="A171" t="s">
        <v>302</v>
      </c>
      <c r="B171">
        <v>48337</v>
      </c>
      <c r="C171">
        <v>1383954</v>
      </c>
      <c r="D171" t="s">
        <v>471</v>
      </c>
      <c r="E171">
        <v>19719</v>
      </c>
      <c r="F171">
        <v>10131</v>
      </c>
      <c r="G171">
        <v>2411034772</v>
      </c>
      <c r="H171">
        <v>19087292</v>
      </c>
      <c r="I171">
        <v>930.90599999999995</v>
      </c>
      <c r="J171">
        <v>7.37</v>
      </c>
      <c r="K171">
        <v>33.676288999999997</v>
      </c>
      <c r="L171">
        <v>-97.724746999999994</v>
      </c>
    </row>
    <row r="172" spans="1:12">
      <c r="A172" t="s">
        <v>302</v>
      </c>
      <c r="B172">
        <v>48339</v>
      </c>
      <c r="C172">
        <v>1383955</v>
      </c>
      <c r="D172" t="s">
        <v>472</v>
      </c>
      <c r="E172">
        <v>455746</v>
      </c>
      <c r="F172">
        <v>177647</v>
      </c>
      <c r="G172">
        <v>2698080682</v>
      </c>
      <c r="H172">
        <v>91022528</v>
      </c>
      <c r="I172">
        <v>1041.7349999999999</v>
      </c>
      <c r="J172">
        <v>35.143999999999998</v>
      </c>
      <c r="K172">
        <v>30.302364000000001</v>
      </c>
      <c r="L172">
        <v>-95.503523000000001</v>
      </c>
    </row>
    <row r="173" spans="1:12">
      <c r="A173" t="s">
        <v>302</v>
      </c>
      <c r="B173">
        <v>48341</v>
      </c>
      <c r="C173">
        <v>1383956</v>
      </c>
      <c r="D173" t="s">
        <v>473</v>
      </c>
      <c r="E173">
        <v>21904</v>
      </c>
      <c r="F173">
        <v>7881</v>
      </c>
      <c r="G173">
        <v>2330188778</v>
      </c>
      <c r="H173">
        <v>25718171</v>
      </c>
      <c r="I173">
        <v>899.69100000000003</v>
      </c>
      <c r="J173">
        <v>9.93</v>
      </c>
      <c r="K173">
        <v>35.835675999999999</v>
      </c>
      <c r="L173">
        <v>-101.890502</v>
      </c>
    </row>
    <row r="174" spans="1:12">
      <c r="A174" t="s">
        <v>302</v>
      </c>
      <c r="B174">
        <v>48343</v>
      </c>
      <c r="C174">
        <v>1383957</v>
      </c>
      <c r="D174" t="s">
        <v>474</v>
      </c>
      <c r="E174">
        <v>12934</v>
      </c>
      <c r="F174">
        <v>6024</v>
      </c>
      <c r="G174">
        <v>652637107</v>
      </c>
      <c r="H174">
        <v>17394113</v>
      </c>
      <c r="I174">
        <v>251.98500000000001</v>
      </c>
      <c r="J174">
        <v>6.7160000000000002</v>
      </c>
      <c r="K174">
        <v>33.116466000000003</v>
      </c>
      <c r="L174">
        <v>-94.731264999999993</v>
      </c>
    </row>
    <row r="175" spans="1:12">
      <c r="A175" t="s">
        <v>302</v>
      </c>
      <c r="B175">
        <v>48345</v>
      </c>
      <c r="C175">
        <v>1383958</v>
      </c>
      <c r="D175" t="s">
        <v>475</v>
      </c>
      <c r="E175">
        <v>1210</v>
      </c>
      <c r="F175">
        <v>779</v>
      </c>
      <c r="G175">
        <v>2562954830</v>
      </c>
      <c r="H175">
        <v>642801</v>
      </c>
      <c r="I175">
        <v>989.56200000000001</v>
      </c>
      <c r="J175">
        <v>0.248</v>
      </c>
      <c r="K175">
        <v>34.058382999999999</v>
      </c>
      <c r="L175">
        <v>-100.793696</v>
      </c>
    </row>
    <row r="176" spans="1:12">
      <c r="A176" t="s">
        <v>302</v>
      </c>
      <c r="B176">
        <v>48347</v>
      </c>
      <c r="C176">
        <v>1383959</v>
      </c>
      <c r="D176" t="s">
        <v>476</v>
      </c>
      <c r="E176">
        <v>64524</v>
      </c>
      <c r="F176">
        <v>27406</v>
      </c>
      <c r="G176">
        <v>2451520148</v>
      </c>
      <c r="H176">
        <v>89745988</v>
      </c>
      <c r="I176">
        <v>946.53700000000003</v>
      </c>
      <c r="J176">
        <v>34.651000000000003</v>
      </c>
      <c r="K176">
        <v>31.620560000000001</v>
      </c>
      <c r="L176">
        <v>-94.620249999999999</v>
      </c>
    </row>
    <row r="177" spans="1:12">
      <c r="A177" t="s">
        <v>302</v>
      </c>
      <c r="B177">
        <v>48349</v>
      </c>
      <c r="C177">
        <v>1383960</v>
      </c>
      <c r="D177" t="s">
        <v>477</v>
      </c>
      <c r="E177">
        <v>47735</v>
      </c>
      <c r="F177">
        <v>20234</v>
      </c>
      <c r="G177">
        <v>2614922711</v>
      </c>
      <c r="H177">
        <v>197639165</v>
      </c>
      <c r="I177">
        <v>1009.627</v>
      </c>
      <c r="J177">
        <v>76.308999999999997</v>
      </c>
      <c r="K177">
        <v>32.048450000000003</v>
      </c>
      <c r="L177">
        <v>-96.476907999999995</v>
      </c>
    </row>
    <row r="178" spans="1:12">
      <c r="A178" t="s">
        <v>302</v>
      </c>
      <c r="B178">
        <v>48351</v>
      </c>
      <c r="C178">
        <v>1383961</v>
      </c>
      <c r="D178" t="s">
        <v>478</v>
      </c>
      <c r="E178">
        <v>14445</v>
      </c>
      <c r="F178">
        <v>7142</v>
      </c>
      <c r="G178">
        <v>2418212417</v>
      </c>
      <c r="H178">
        <v>15672105</v>
      </c>
      <c r="I178">
        <v>933.67700000000002</v>
      </c>
      <c r="J178">
        <v>6.0510000000000002</v>
      </c>
      <c r="K178">
        <v>30.786718</v>
      </c>
      <c r="L178">
        <v>-93.739249999999998</v>
      </c>
    </row>
    <row r="179" spans="1:12">
      <c r="A179" t="s">
        <v>302</v>
      </c>
      <c r="B179">
        <v>48353</v>
      </c>
      <c r="C179">
        <v>1383962</v>
      </c>
      <c r="D179" t="s">
        <v>479</v>
      </c>
      <c r="E179">
        <v>15216</v>
      </c>
      <c r="F179">
        <v>7152</v>
      </c>
      <c r="G179">
        <v>2362061553</v>
      </c>
      <c r="H179">
        <v>5052677</v>
      </c>
      <c r="I179">
        <v>911.99699999999996</v>
      </c>
      <c r="J179">
        <v>1.9510000000000001</v>
      </c>
      <c r="K179">
        <v>32.312337999999997</v>
      </c>
      <c r="L179">
        <v>-100.418108</v>
      </c>
    </row>
    <row r="180" spans="1:12">
      <c r="A180" t="s">
        <v>302</v>
      </c>
      <c r="B180">
        <v>48355</v>
      </c>
      <c r="C180">
        <v>1383963</v>
      </c>
      <c r="D180" t="s">
        <v>480</v>
      </c>
      <c r="E180">
        <v>340223</v>
      </c>
      <c r="F180">
        <v>141033</v>
      </c>
      <c r="G180">
        <v>2171658351</v>
      </c>
      <c r="H180">
        <v>847226454</v>
      </c>
      <c r="I180">
        <v>838.48199999999997</v>
      </c>
      <c r="J180">
        <v>327.11599999999999</v>
      </c>
      <c r="K180">
        <v>27.739405999999999</v>
      </c>
      <c r="L180">
        <v>-97.521642999999997</v>
      </c>
    </row>
    <row r="181" spans="1:12">
      <c r="A181" t="s">
        <v>302</v>
      </c>
      <c r="B181">
        <v>48357</v>
      </c>
      <c r="C181">
        <v>1383964</v>
      </c>
      <c r="D181" t="s">
        <v>481</v>
      </c>
      <c r="E181">
        <v>10223</v>
      </c>
      <c r="F181">
        <v>4062</v>
      </c>
      <c r="G181">
        <v>2376642415</v>
      </c>
      <c r="H181">
        <v>1331778</v>
      </c>
      <c r="I181">
        <v>917.62699999999995</v>
      </c>
      <c r="J181">
        <v>0.51400000000000001</v>
      </c>
      <c r="K181">
        <v>36.278744000000003</v>
      </c>
      <c r="L181">
        <v>-100.815864</v>
      </c>
    </row>
    <row r="182" spans="1:12">
      <c r="A182" t="s">
        <v>302</v>
      </c>
      <c r="B182">
        <v>48359</v>
      </c>
      <c r="C182">
        <v>1383965</v>
      </c>
      <c r="D182" t="s">
        <v>482</v>
      </c>
      <c r="E182">
        <v>2052</v>
      </c>
      <c r="F182">
        <v>841</v>
      </c>
      <c r="G182">
        <v>3886363298</v>
      </c>
      <c r="H182">
        <v>2338030</v>
      </c>
      <c r="I182">
        <v>1500.5329999999999</v>
      </c>
      <c r="J182">
        <v>0.90300000000000002</v>
      </c>
      <c r="K182">
        <v>35.401921000000002</v>
      </c>
      <c r="L182">
        <v>-102.59762000000001</v>
      </c>
    </row>
    <row r="183" spans="1:12">
      <c r="A183" t="s">
        <v>302</v>
      </c>
      <c r="B183">
        <v>48361</v>
      </c>
      <c r="C183">
        <v>1383966</v>
      </c>
      <c r="D183" t="s">
        <v>483</v>
      </c>
      <c r="E183">
        <v>81837</v>
      </c>
      <c r="F183">
        <v>35313</v>
      </c>
      <c r="G183">
        <v>864197805</v>
      </c>
      <c r="H183">
        <v>118779621</v>
      </c>
      <c r="I183">
        <v>333.66899999999998</v>
      </c>
      <c r="J183">
        <v>45.860999999999997</v>
      </c>
      <c r="K183">
        <v>30.120918</v>
      </c>
      <c r="L183">
        <v>-93.893358000000006</v>
      </c>
    </row>
    <row r="184" spans="1:12">
      <c r="A184" t="s">
        <v>302</v>
      </c>
      <c r="B184">
        <v>48363</v>
      </c>
      <c r="C184">
        <v>1383967</v>
      </c>
      <c r="D184" t="s">
        <v>484</v>
      </c>
      <c r="E184">
        <v>28111</v>
      </c>
      <c r="F184">
        <v>15214</v>
      </c>
      <c r="G184">
        <v>2465126895</v>
      </c>
      <c r="H184">
        <v>87327962</v>
      </c>
      <c r="I184">
        <v>951.79100000000005</v>
      </c>
      <c r="J184">
        <v>33.718000000000004</v>
      </c>
      <c r="K184">
        <v>32.752209999999998</v>
      </c>
      <c r="L184">
        <v>-98.317974000000007</v>
      </c>
    </row>
    <row r="185" spans="1:12">
      <c r="A185" t="s">
        <v>302</v>
      </c>
      <c r="B185">
        <v>48365</v>
      </c>
      <c r="C185">
        <v>1383968</v>
      </c>
      <c r="D185" t="s">
        <v>485</v>
      </c>
      <c r="E185">
        <v>23796</v>
      </c>
      <c r="F185">
        <v>10920</v>
      </c>
      <c r="G185">
        <v>2076521423</v>
      </c>
      <c r="H185">
        <v>50644794</v>
      </c>
      <c r="I185">
        <v>801.74900000000002</v>
      </c>
      <c r="J185">
        <v>19.553999999999998</v>
      </c>
      <c r="K185">
        <v>32.163978</v>
      </c>
      <c r="L185">
        <v>-94.305155999999997</v>
      </c>
    </row>
    <row r="186" spans="1:12">
      <c r="A186" t="s">
        <v>302</v>
      </c>
      <c r="B186">
        <v>48367</v>
      </c>
      <c r="C186">
        <v>1383969</v>
      </c>
      <c r="D186" t="s">
        <v>486</v>
      </c>
      <c r="E186">
        <v>116927</v>
      </c>
      <c r="F186">
        <v>46628</v>
      </c>
      <c r="G186">
        <v>2339997883</v>
      </c>
      <c r="H186">
        <v>17135889</v>
      </c>
      <c r="I186">
        <v>903.47799999999995</v>
      </c>
      <c r="J186">
        <v>6.6159999999999997</v>
      </c>
      <c r="K186">
        <v>32.777096</v>
      </c>
      <c r="L186">
        <v>-97.805904999999996</v>
      </c>
    </row>
    <row r="187" spans="1:12">
      <c r="A187" t="s">
        <v>302</v>
      </c>
      <c r="B187">
        <v>48369</v>
      </c>
      <c r="C187">
        <v>1383970</v>
      </c>
      <c r="D187" t="s">
        <v>487</v>
      </c>
      <c r="E187">
        <v>10269</v>
      </c>
      <c r="F187">
        <v>3799</v>
      </c>
      <c r="G187">
        <v>2281204393</v>
      </c>
      <c r="H187">
        <v>11344140</v>
      </c>
      <c r="I187">
        <v>880.77800000000002</v>
      </c>
      <c r="J187">
        <v>4.38</v>
      </c>
      <c r="K187">
        <v>34.532162999999997</v>
      </c>
      <c r="L187">
        <v>-102.784853</v>
      </c>
    </row>
    <row r="188" spans="1:12">
      <c r="A188" t="s">
        <v>302</v>
      </c>
      <c r="B188">
        <v>48371</v>
      </c>
      <c r="C188">
        <v>1383971</v>
      </c>
      <c r="D188" t="s">
        <v>488</v>
      </c>
      <c r="E188">
        <v>15507</v>
      </c>
      <c r="F188">
        <v>5585</v>
      </c>
      <c r="G188">
        <v>12338306457</v>
      </c>
      <c r="H188">
        <v>2532276</v>
      </c>
      <c r="I188">
        <v>4763.8469999999998</v>
      </c>
      <c r="J188">
        <v>0.97799999999999998</v>
      </c>
      <c r="K188">
        <v>30.770893999999998</v>
      </c>
      <c r="L188">
        <v>-102.71986</v>
      </c>
    </row>
    <row r="189" spans="1:12">
      <c r="A189" t="s">
        <v>302</v>
      </c>
      <c r="B189">
        <v>48373</v>
      </c>
      <c r="C189">
        <v>1383972</v>
      </c>
      <c r="D189" t="s">
        <v>489</v>
      </c>
      <c r="E189">
        <v>45413</v>
      </c>
      <c r="F189">
        <v>22683</v>
      </c>
      <c r="G189">
        <v>2737858277</v>
      </c>
      <c r="H189">
        <v>136147278</v>
      </c>
      <c r="I189">
        <v>1057.0930000000001</v>
      </c>
      <c r="J189">
        <v>52.567</v>
      </c>
      <c r="K189">
        <v>30.784552999999999</v>
      </c>
      <c r="L189">
        <v>-94.837338000000003</v>
      </c>
    </row>
    <row r="190" spans="1:12">
      <c r="A190" t="s">
        <v>302</v>
      </c>
      <c r="B190">
        <v>48375</v>
      </c>
      <c r="C190">
        <v>1383973</v>
      </c>
      <c r="D190" t="s">
        <v>490</v>
      </c>
      <c r="E190">
        <v>121073</v>
      </c>
      <c r="F190">
        <v>47271</v>
      </c>
      <c r="G190">
        <v>2352666798</v>
      </c>
      <c r="H190">
        <v>35275220</v>
      </c>
      <c r="I190">
        <v>908.37</v>
      </c>
      <c r="J190">
        <v>13.62</v>
      </c>
      <c r="K190">
        <v>35.398674999999997</v>
      </c>
      <c r="L190">
        <v>-101.893804</v>
      </c>
    </row>
    <row r="191" spans="1:12">
      <c r="A191" t="s">
        <v>302</v>
      </c>
      <c r="B191">
        <v>48377</v>
      </c>
      <c r="C191">
        <v>1383974</v>
      </c>
      <c r="D191" t="s">
        <v>491</v>
      </c>
      <c r="E191">
        <v>7818</v>
      </c>
      <c r="F191">
        <v>3825</v>
      </c>
      <c r="G191">
        <v>9985016638</v>
      </c>
      <c r="H191">
        <v>1773160</v>
      </c>
      <c r="I191">
        <v>3855.2370000000001</v>
      </c>
      <c r="J191">
        <v>0.68500000000000005</v>
      </c>
      <c r="K191">
        <v>30.005890999999998</v>
      </c>
      <c r="L191">
        <v>-104.261619</v>
      </c>
    </row>
    <row r="192" spans="1:12">
      <c r="A192" t="s">
        <v>302</v>
      </c>
      <c r="B192">
        <v>48379</v>
      </c>
      <c r="C192">
        <v>1383975</v>
      </c>
      <c r="D192" t="s">
        <v>492</v>
      </c>
      <c r="E192">
        <v>10914</v>
      </c>
      <c r="F192">
        <v>5269</v>
      </c>
      <c r="G192">
        <v>594278071</v>
      </c>
      <c r="H192">
        <v>76082424</v>
      </c>
      <c r="I192">
        <v>229.452</v>
      </c>
      <c r="J192">
        <v>29.376000000000001</v>
      </c>
      <c r="K192">
        <v>32.870579999999997</v>
      </c>
      <c r="L192">
        <v>-95.795439999999999</v>
      </c>
    </row>
    <row r="193" spans="1:12">
      <c r="A193" t="s">
        <v>302</v>
      </c>
      <c r="B193">
        <v>48381</v>
      </c>
      <c r="C193">
        <v>1383976</v>
      </c>
      <c r="D193" t="s">
        <v>493</v>
      </c>
      <c r="E193">
        <v>120725</v>
      </c>
      <c r="F193">
        <v>51587</v>
      </c>
      <c r="G193">
        <v>2360887059</v>
      </c>
      <c r="H193">
        <v>28191926</v>
      </c>
      <c r="I193">
        <v>911.54399999999998</v>
      </c>
      <c r="J193">
        <v>10.885</v>
      </c>
      <c r="K193">
        <v>34.962529000000004</v>
      </c>
      <c r="L193">
        <v>-101.89554699999999</v>
      </c>
    </row>
    <row r="194" spans="1:12">
      <c r="A194" t="s">
        <v>302</v>
      </c>
      <c r="B194">
        <v>48383</v>
      </c>
      <c r="C194">
        <v>1383977</v>
      </c>
      <c r="D194" t="s">
        <v>494</v>
      </c>
      <c r="E194">
        <v>3367</v>
      </c>
      <c r="F194">
        <v>1372</v>
      </c>
      <c r="G194">
        <v>3044015959</v>
      </c>
      <c r="H194">
        <v>1792716</v>
      </c>
      <c r="I194">
        <v>1175.3009999999999</v>
      </c>
      <c r="J194">
        <v>0.69199999999999995</v>
      </c>
      <c r="K194">
        <v>31.372895</v>
      </c>
      <c r="L194">
        <v>-101.513901</v>
      </c>
    </row>
    <row r="195" spans="1:12">
      <c r="A195" t="s">
        <v>302</v>
      </c>
      <c r="B195">
        <v>48385</v>
      </c>
      <c r="C195">
        <v>1383978</v>
      </c>
      <c r="D195" t="s">
        <v>495</v>
      </c>
      <c r="E195">
        <v>3309</v>
      </c>
      <c r="F195">
        <v>2599</v>
      </c>
      <c r="G195">
        <v>1810906179</v>
      </c>
      <c r="H195">
        <v>2346315</v>
      </c>
      <c r="I195">
        <v>699.19500000000005</v>
      </c>
      <c r="J195">
        <v>0.90600000000000003</v>
      </c>
      <c r="K195">
        <v>29.823029999999999</v>
      </c>
      <c r="L195">
        <v>-99.805302999999995</v>
      </c>
    </row>
    <row r="196" spans="1:12">
      <c r="A196" t="s">
        <v>302</v>
      </c>
      <c r="B196">
        <v>48387</v>
      </c>
      <c r="C196">
        <v>1383979</v>
      </c>
      <c r="D196" t="s">
        <v>496</v>
      </c>
      <c r="E196">
        <v>12860</v>
      </c>
      <c r="F196">
        <v>6826</v>
      </c>
      <c r="G196">
        <v>2684724244</v>
      </c>
      <c r="H196">
        <v>52208060</v>
      </c>
      <c r="I196">
        <v>1036.578</v>
      </c>
      <c r="J196">
        <v>20.158000000000001</v>
      </c>
      <c r="K196">
        <v>33.619624999999999</v>
      </c>
      <c r="L196">
        <v>-95.048428999999999</v>
      </c>
    </row>
    <row r="197" spans="1:12">
      <c r="A197" t="s">
        <v>302</v>
      </c>
      <c r="B197">
        <v>48389</v>
      </c>
      <c r="C197">
        <v>1383980</v>
      </c>
      <c r="D197" t="s">
        <v>497</v>
      </c>
      <c r="E197">
        <v>13783</v>
      </c>
      <c r="F197">
        <v>4640</v>
      </c>
      <c r="G197">
        <v>6825588429</v>
      </c>
      <c r="H197">
        <v>17396749</v>
      </c>
      <c r="I197">
        <v>2635.375</v>
      </c>
      <c r="J197">
        <v>6.7169999999999996</v>
      </c>
      <c r="K197">
        <v>31.308365999999999</v>
      </c>
      <c r="L197">
        <v>-103.712706</v>
      </c>
    </row>
    <row r="198" spans="1:12">
      <c r="A198" t="s">
        <v>302</v>
      </c>
      <c r="B198">
        <v>48391</v>
      </c>
      <c r="C198">
        <v>1383981</v>
      </c>
      <c r="D198" t="s">
        <v>498</v>
      </c>
      <c r="E198">
        <v>7383</v>
      </c>
      <c r="F198">
        <v>3726</v>
      </c>
      <c r="G198">
        <v>1995440836</v>
      </c>
      <c r="H198">
        <v>123798787</v>
      </c>
      <c r="I198">
        <v>770.44399999999996</v>
      </c>
      <c r="J198">
        <v>47.798999999999999</v>
      </c>
      <c r="K198">
        <v>28.312495999999999</v>
      </c>
      <c r="L198">
        <v>-97.160478999999995</v>
      </c>
    </row>
    <row r="199" spans="1:12">
      <c r="A199" t="s">
        <v>302</v>
      </c>
      <c r="B199">
        <v>48393</v>
      </c>
      <c r="C199">
        <v>1383982</v>
      </c>
      <c r="D199" t="s">
        <v>499</v>
      </c>
      <c r="E199">
        <v>929</v>
      </c>
      <c r="F199">
        <v>439</v>
      </c>
      <c r="G199">
        <v>2393298505</v>
      </c>
      <c r="H199">
        <v>346847</v>
      </c>
      <c r="I199">
        <v>924.05799999999999</v>
      </c>
      <c r="J199">
        <v>0.13400000000000001</v>
      </c>
      <c r="K199">
        <v>35.836216</v>
      </c>
      <c r="L199">
        <v>-100.80755499999999</v>
      </c>
    </row>
    <row r="200" spans="1:12">
      <c r="A200" t="s">
        <v>302</v>
      </c>
      <c r="B200">
        <v>48395</v>
      </c>
      <c r="C200">
        <v>1383983</v>
      </c>
      <c r="D200" t="s">
        <v>500</v>
      </c>
      <c r="E200">
        <v>16622</v>
      </c>
      <c r="F200">
        <v>8484</v>
      </c>
      <c r="G200">
        <v>2216209138</v>
      </c>
      <c r="H200">
        <v>25046086</v>
      </c>
      <c r="I200">
        <v>855.68299999999999</v>
      </c>
      <c r="J200">
        <v>9.67</v>
      </c>
      <c r="K200">
        <v>31.025480999999999</v>
      </c>
      <c r="L200">
        <v>-96.514940999999993</v>
      </c>
    </row>
    <row r="201" spans="1:12">
      <c r="A201" t="s">
        <v>302</v>
      </c>
      <c r="B201">
        <v>48397</v>
      </c>
      <c r="C201">
        <v>1383984</v>
      </c>
      <c r="D201" t="s">
        <v>501</v>
      </c>
      <c r="E201">
        <v>78337</v>
      </c>
      <c r="F201">
        <v>27939</v>
      </c>
      <c r="G201">
        <v>329020647</v>
      </c>
      <c r="H201">
        <v>56154384</v>
      </c>
      <c r="I201">
        <v>127.036</v>
      </c>
      <c r="J201">
        <v>21.681000000000001</v>
      </c>
      <c r="K201">
        <v>32.889215999999998</v>
      </c>
      <c r="L201">
        <v>-96.407500999999996</v>
      </c>
    </row>
    <row r="202" spans="1:12">
      <c r="A202" t="s">
        <v>302</v>
      </c>
      <c r="B202">
        <v>48399</v>
      </c>
      <c r="C202">
        <v>1383985</v>
      </c>
      <c r="D202" t="s">
        <v>502</v>
      </c>
      <c r="E202">
        <v>10501</v>
      </c>
      <c r="F202">
        <v>5298</v>
      </c>
      <c r="G202">
        <v>2721933935</v>
      </c>
      <c r="H202">
        <v>15930080</v>
      </c>
      <c r="I202">
        <v>1050.9449999999999</v>
      </c>
      <c r="J202">
        <v>6.1509999999999998</v>
      </c>
      <c r="K202">
        <v>31.833310999999998</v>
      </c>
      <c r="L202">
        <v>-99.967855999999998</v>
      </c>
    </row>
    <row r="203" spans="1:12">
      <c r="A203" t="s">
        <v>302</v>
      </c>
      <c r="B203">
        <v>48401</v>
      </c>
      <c r="C203">
        <v>1383986</v>
      </c>
      <c r="D203" t="s">
        <v>503</v>
      </c>
      <c r="E203">
        <v>53330</v>
      </c>
      <c r="F203">
        <v>21191</v>
      </c>
      <c r="G203">
        <v>2393217679</v>
      </c>
      <c r="H203">
        <v>37244181</v>
      </c>
      <c r="I203">
        <v>924.02700000000004</v>
      </c>
      <c r="J203">
        <v>14.38</v>
      </c>
      <c r="K203">
        <v>32.109423</v>
      </c>
      <c r="L203">
        <v>-94.756382000000002</v>
      </c>
    </row>
    <row r="204" spans="1:12">
      <c r="A204" t="s">
        <v>302</v>
      </c>
      <c r="B204">
        <v>48403</v>
      </c>
      <c r="C204">
        <v>1383987</v>
      </c>
      <c r="D204" t="s">
        <v>504</v>
      </c>
      <c r="E204">
        <v>10834</v>
      </c>
      <c r="F204">
        <v>7988</v>
      </c>
      <c r="G204">
        <v>1272694571</v>
      </c>
      <c r="H204">
        <v>220821460</v>
      </c>
      <c r="I204">
        <v>491.39</v>
      </c>
      <c r="J204">
        <v>85.26</v>
      </c>
      <c r="K204">
        <v>31.343299999999999</v>
      </c>
      <c r="L204">
        <v>-93.851912999999996</v>
      </c>
    </row>
    <row r="205" spans="1:12">
      <c r="A205" t="s">
        <v>302</v>
      </c>
      <c r="B205">
        <v>48405</v>
      </c>
      <c r="C205">
        <v>1383988</v>
      </c>
      <c r="D205" t="s">
        <v>505</v>
      </c>
      <c r="E205">
        <v>8865</v>
      </c>
      <c r="F205">
        <v>5342</v>
      </c>
      <c r="G205">
        <v>1374395555</v>
      </c>
      <c r="H205">
        <v>159647152</v>
      </c>
      <c r="I205">
        <v>530.65700000000004</v>
      </c>
      <c r="J205">
        <v>61.64</v>
      </c>
      <c r="K205">
        <v>31.382449000000001</v>
      </c>
      <c r="L205">
        <v>-94.163179999999997</v>
      </c>
    </row>
    <row r="206" spans="1:12">
      <c r="A206" t="s">
        <v>302</v>
      </c>
      <c r="B206">
        <v>48407</v>
      </c>
      <c r="C206">
        <v>1383989</v>
      </c>
      <c r="D206" t="s">
        <v>506</v>
      </c>
      <c r="E206">
        <v>26384</v>
      </c>
      <c r="F206">
        <v>13187</v>
      </c>
      <c r="G206">
        <v>1474331589</v>
      </c>
      <c r="H206">
        <v>151948930</v>
      </c>
      <c r="I206">
        <v>569.24300000000005</v>
      </c>
      <c r="J206">
        <v>58.667999999999999</v>
      </c>
      <c r="K206">
        <v>30.574217999999998</v>
      </c>
      <c r="L206">
        <v>-95.162852000000001</v>
      </c>
    </row>
    <row r="207" spans="1:12">
      <c r="A207" t="s">
        <v>302</v>
      </c>
      <c r="B207">
        <v>48409</v>
      </c>
      <c r="C207">
        <v>1383990</v>
      </c>
      <c r="D207" t="s">
        <v>507</v>
      </c>
      <c r="E207">
        <v>64804</v>
      </c>
      <c r="F207">
        <v>26521</v>
      </c>
      <c r="G207">
        <v>1796028941</v>
      </c>
      <c r="H207">
        <v>37539463</v>
      </c>
      <c r="I207">
        <v>693.45100000000002</v>
      </c>
      <c r="J207">
        <v>14.494</v>
      </c>
      <c r="K207">
        <v>28.011782</v>
      </c>
      <c r="L207">
        <v>-97.517165000000006</v>
      </c>
    </row>
    <row r="208" spans="1:12">
      <c r="A208" t="s">
        <v>302</v>
      </c>
      <c r="B208">
        <v>48411</v>
      </c>
      <c r="C208">
        <v>1383991</v>
      </c>
      <c r="D208" t="s">
        <v>508</v>
      </c>
      <c r="E208">
        <v>6131</v>
      </c>
      <c r="F208">
        <v>3177</v>
      </c>
      <c r="G208">
        <v>2940404691</v>
      </c>
      <c r="H208">
        <v>8072103</v>
      </c>
      <c r="I208">
        <v>1135.297</v>
      </c>
      <c r="J208">
        <v>3.117</v>
      </c>
      <c r="K208">
        <v>31.155138000000001</v>
      </c>
      <c r="L208">
        <v>-98.819292000000004</v>
      </c>
    </row>
    <row r="209" spans="1:12">
      <c r="A209" t="s">
        <v>302</v>
      </c>
      <c r="B209">
        <v>48413</v>
      </c>
      <c r="C209">
        <v>1383992</v>
      </c>
      <c r="D209" t="s">
        <v>509</v>
      </c>
      <c r="E209">
        <v>3461</v>
      </c>
      <c r="F209">
        <v>1489</v>
      </c>
      <c r="G209">
        <v>3394517068</v>
      </c>
      <c r="H209">
        <v>87401</v>
      </c>
      <c r="I209">
        <v>1310.6300000000001</v>
      </c>
      <c r="J209">
        <v>3.4000000000000002E-2</v>
      </c>
      <c r="K209">
        <v>30.896232999999999</v>
      </c>
      <c r="L209">
        <v>-100.527216</v>
      </c>
    </row>
    <row r="210" spans="1:12">
      <c r="A210" t="s">
        <v>302</v>
      </c>
      <c r="B210">
        <v>48415</v>
      </c>
      <c r="C210">
        <v>1383993</v>
      </c>
      <c r="D210" t="s">
        <v>510</v>
      </c>
      <c r="E210">
        <v>16921</v>
      </c>
      <c r="F210">
        <v>6963</v>
      </c>
      <c r="G210">
        <v>2345088415</v>
      </c>
      <c r="H210">
        <v>5439993</v>
      </c>
      <c r="I210">
        <v>905.44399999999996</v>
      </c>
      <c r="J210">
        <v>2.1</v>
      </c>
      <c r="K210">
        <v>32.744461999999999</v>
      </c>
      <c r="L210">
        <v>-100.913399</v>
      </c>
    </row>
    <row r="211" spans="1:12">
      <c r="A211" t="s">
        <v>302</v>
      </c>
      <c r="B211">
        <v>48417</v>
      </c>
      <c r="C211">
        <v>1383994</v>
      </c>
      <c r="D211" t="s">
        <v>511</v>
      </c>
      <c r="E211">
        <v>3378</v>
      </c>
      <c r="F211">
        <v>1754</v>
      </c>
      <c r="G211">
        <v>2367989977</v>
      </c>
      <c r="H211">
        <v>3268197</v>
      </c>
      <c r="I211">
        <v>914.28599999999994</v>
      </c>
      <c r="J211">
        <v>1.262</v>
      </c>
      <c r="K211">
        <v>32.743788000000002</v>
      </c>
      <c r="L211">
        <v>-99.347044999999994</v>
      </c>
    </row>
    <row r="212" spans="1:12">
      <c r="A212" t="s">
        <v>302</v>
      </c>
      <c r="B212">
        <v>48419</v>
      </c>
      <c r="C212">
        <v>1383995</v>
      </c>
      <c r="D212" t="s">
        <v>512</v>
      </c>
      <c r="E212">
        <v>25448</v>
      </c>
      <c r="F212">
        <v>11873</v>
      </c>
      <c r="G212">
        <v>2060551461</v>
      </c>
      <c r="H212">
        <v>101096376</v>
      </c>
      <c r="I212">
        <v>795.58299999999997</v>
      </c>
      <c r="J212">
        <v>39.033999999999999</v>
      </c>
      <c r="K212">
        <v>31.790137000000001</v>
      </c>
      <c r="L212">
        <v>-94.142565000000005</v>
      </c>
    </row>
    <row r="213" spans="1:12">
      <c r="A213" t="s">
        <v>302</v>
      </c>
      <c r="B213">
        <v>48421</v>
      </c>
      <c r="C213">
        <v>1383996</v>
      </c>
      <c r="D213" t="s">
        <v>513</v>
      </c>
      <c r="E213">
        <v>3034</v>
      </c>
      <c r="F213">
        <v>1252</v>
      </c>
      <c r="G213">
        <v>2390650564</v>
      </c>
      <c r="H213">
        <v>428754</v>
      </c>
      <c r="I213">
        <v>923.03499999999997</v>
      </c>
      <c r="J213">
        <v>0.16600000000000001</v>
      </c>
      <c r="K213">
        <v>36.277628</v>
      </c>
      <c r="L213">
        <v>-101.894716</v>
      </c>
    </row>
    <row r="214" spans="1:12">
      <c r="A214" t="s">
        <v>302</v>
      </c>
      <c r="B214">
        <v>48423</v>
      </c>
      <c r="C214">
        <v>1383997</v>
      </c>
      <c r="D214" t="s">
        <v>514</v>
      </c>
      <c r="E214">
        <v>209714</v>
      </c>
      <c r="F214">
        <v>87309</v>
      </c>
      <c r="G214">
        <v>2386555662</v>
      </c>
      <c r="H214">
        <v>73211865</v>
      </c>
      <c r="I214">
        <v>921.45399999999995</v>
      </c>
      <c r="J214">
        <v>28.266999999999999</v>
      </c>
      <c r="K214">
        <v>32.377093000000002</v>
      </c>
      <c r="L214">
        <v>-95.269630000000006</v>
      </c>
    </row>
    <row r="215" spans="1:12">
      <c r="A215" t="s">
        <v>302</v>
      </c>
      <c r="B215">
        <v>48425</v>
      </c>
      <c r="C215">
        <v>1383998</v>
      </c>
      <c r="D215" t="s">
        <v>515</v>
      </c>
      <c r="E215">
        <v>8490</v>
      </c>
      <c r="F215">
        <v>3674</v>
      </c>
      <c r="G215">
        <v>482937084</v>
      </c>
      <c r="H215">
        <v>14222771</v>
      </c>
      <c r="I215">
        <v>186.46299999999999</v>
      </c>
      <c r="J215">
        <v>5.4909999999999997</v>
      </c>
      <c r="K215">
        <v>32.217942000000001</v>
      </c>
      <c r="L215">
        <v>-97.769210999999999</v>
      </c>
    </row>
    <row r="216" spans="1:12">
      <c r="A216" t="s">
        <v>302</v>
      </c>
      <c r="B216">
        <v>48427</v>
      </c>
      <c r="C216">
        <v>1383999</v>
      </c>
      <c r="D216" t="s">
        <v>516</v>
      </c>
      <c r="E216">
        <v>60968</v>
      </c>
      <c r="F216">
        <v>19526</v>
      </c>
      <c r="G216">
        <v>3168018574</v>
      </c>
      <c r="H216">
        <v>15302285</v>
      </c>
      <c r="I216">
        <v>1223.1790000000001</v>
      </c>
      <c r="J216">
        <v>5.9080000000000004</v>
      </c>
      <c r="K216">
        <v>26.546334999999999</v>
      </c>
      <c r="L216">
        <v>-98.715802999999994</v>
      </c>
    </row>
    <row r="217" spans="1:12">
      <c r="A217" t="s">
        <v>302</v>
      </c>
      <c r="B217">
        <v>48429</v>
      </c>
      <c r="C217">
        <v>1384000</v>
      </c>
      <c r="D217" t="s">
        <v>517</v>
      </c>
      <c r="E217">
        <v>9630</v>
      </c>
      <c r="F217">
        <v>4938</v>
      </c>
      <c r="G217">
        <v>2322492721</v>
      </c>
      <c r="H217">
        <v>64133847</v>
      </c>
      <c r="I217">
        <v>896.71900000000005</v>
      </c>
      <c r="J217">
        <v>24.762</v>
      </c>
      <c r="K217">
        <v>32.731530999999997</v>
      </c>
      <c r="L217">
        <v>-98.840080999999998</v>
      </c>
    </row>
    <row r="218" spans="1:12">
      <c r="A218" t="s">
        <v>302</v>
      </c>
      <c r="B218">
        <v>48431</v>
      </c>
      <c r="C218">
        <v>1384001</v>
      </c>
      <c r="D218" t="s">
        <v>518</v>
      </c>
      <c r="E218">
        <v>1143</v>
      </c>
      <c r="F218">
        <v>615</v>
      </c>
      <c r="G218">
        <v>2391727824</v>
      </c>
      <c r="H218">
        <v>167453</v>
      </c>
      <c r="I218">
        <v>923.45100000000002</v>
      </c>
      <c r="J218">
        <v>6.5000000000000002E-2</v>
      </c>
      <c r="K218">
        <v>31.835774000000001</v>
      </c>
      <c r="L218">
        <v>-101.054911</v>
      </c>
    </row>
    <row r="219" spans="1:12">
      <c r="A219" t="s">
        <v>302</v>
      </c>
      <c r="B219">
        <v>48433</v>
      </c>
      <c r="C219">
        <v>1384002</v>
      </c>
      <c r="D219" t="s">
        <v>519</v>
      </c>
      <c r="E219">
        <v>1490</v>
      </c>
      <c r="F219">
        <v>928</v>
      </c>
      <c r="G219">
        <v>2373240591</v>
      </c>
      <c r="H219">
        <v>10177654</v>
      </c>
      <c r="I219">
        <v>916.31299999999999</v>
      </c>
      <c r="J219">
        <v>3.93</v>
      </c>
      <c r="K219">
        <v>33.179580000000001</v>
      </c>
      <c r="L219">
        <v>-100.25380699999999</v>
      </c>
    </row>
    <row r="220" spans="1:12">
      <c r="A220" t="s">
        <v>302</v>
      </c>
      <c r="B220">
        <v>48435</v>
      </c>
      <c r="C220">
        <v>1384003</v>
      </c>
      <c r="D220" t="s">
        <v>520</v>
      </c>
      <c r="E220">
        <v>4128</v>
      </c>
      <c r="F220">
        <v>2031</v>
      </c>
      <c r="G220">
        <v>3765651337</v>
      </c>
      <c r="H220">
        <v>1277067</v>
      </c>
      <c r="I220">
        <v>1453.9259999999999</v>
      </c>
      <c r="J220">
        <v>0.49299999999999999</v>
      </c>
      <c r="K220">
        <v>30.517865</v>
      </c>
      <c r="L220">
        <v>-100.50539499999999</v>
      </c>
    </row>
    <row r="221" spans="1:12">
      <c r="A221" t="s">
        <v>302</v>
      </c>
      <c r="B221">
        <v>48437</v>
      </c>
      <c r="C221">
        <v>1384004</v>
      </c>
      <c r="D221" t="s">
        <v>521</v>
      </c>
      <c r="E221">
        <v>7854</v>
      </c>
      <c r="F221">
        <v>3221</v>
      </c>
      <c r="G221">
        <v>2305501907</v>
      </c>
      <c r="H221">
        <v>27278704</v>
      </c>
      <c r="I221">
        <v>890.15899999999999</v>
      </c>
      <c r="J221">
        <v>10.532</v>
      </c>
      <c r="K221">
        <v>34.530459999999998</v>
      </c>
      <c r="L221">
        <v>-101.73285199999999</v>
      </c>
    </row>
    <row r="222" spans="1:12">
      <c r="A222" t="s">
        <v>302</v>
      </c>
      <c r="B222">
        <v>48439</v>
      </c>
      <c r="C222">
        <v>1384005</v>
      </c>
      <c r="D222" t="s">
        <v>522</v>
      </c>
      <c r="E222">
        <v>1809034</v>
      </c>
      <c r="F222">
        <v>714803</v>
      </c>
      <c r="G222">
        <v>2236735560</v>
      </c>
      <c r="H222">
        <v>100223390</v>
      </c>
      <c r="I222">
        <v>863.60799999999995</v>
      </c>
      <c r="J222">
        <v>38.695999999999998</v>
      </c>
      <c r="K222">
        <v>32.772039999999997</v>
      </c>
      <c r="L222">
        <v>-97.291291000000001</v>
      </c>
    </row>
    <row r="223" spans="1:12">
      <c r="A223" t="s">
        <v>302</v>
      </c>
      <c r="B223">
        <v>48441</v>
      </c>
      <c r="C223">
        <v>1384006</v>
      </c>
      <c r="D223" t="s">
        <v>523</v>
      </c>
      <c r="E223">
        <v>131506</v>
      </c>
      <c r="F223">
        <v>55750</v>
      </c>
      <c r="G223">
        <v>2371267567</v>
      </c>
      <c r="H223">
        <v>9721168</v>
      </c>
      <c r="I223">
        <v>915.55200000000002</v>
      </c>
      <c r="J223">
        <v>3.7530000000000001</v>
      </c>
      <c r="K223">
        <v>32.295684000000001</v>
      </c>
      <c r="L223">
        <v>-99.893219999999999</v>
      </c>
    </row>
    <row r="224" spans="1:12">
      <c r="A224" t="s">
        <v>302</v>
      </c>
      <c r="B224">
        <v>48443</v>
      </c>
      <c r="C224">
        <v>1384007</v>
      </c>
      <c r="D224" t="s">
        <v>524</v>
      </c>
      <c r="E224">
        <v>984</v>
      </c>
      <c r="F224">
        <v>700</v>
      </c>
      <c r="G224">
        <v>6107258291</v>
      </c>
      <c r="H224">
        <v>105938</v>
      </c>
      <c r="I224">
        <v>2358.0259999999998</v>
      </c>
      <c r="J224">
        <v>4.1000000000000002E-2</v>
      </c>
      <c r="K224">
        <v>30.232332</v>
      </c>
      <c r="L224">
        <v>-102.07253900000001</v>
      </c>
    </row>
    <row r="225" spans="1:12">
      <c r="A225" t="s">
        <v>302</v>
      </c>
      <c r="B225">
        <v>48445</v>
      </c>
      <c r="C225">
        <v>1384008</v>
      </c>
      <c r="D225" t="s">
        <v>525</v>
      </c>
      <c r="E225">
        <v>12651</v>
      </c>
      <c r="F225">
        <v>4828</v>
      </c>
      <c r="G225">
        <v>2302083249</v>
      </c>
      <c r="H225">
        <v>5443913</v>
      </c>
      <c r="I225">
        <v>888.83900000000006</v>
      </c>
      <c r="J225">
        <v>2.1019999999999999</v>
      </c>
      <c r="K225">
        <v>33.171228999999997</v>
      </c>
      <c r="L225">
        <v>-102.33928400000001</v>
      </c>
    </row>
    <row r="226" spans="1:12">
      <c r="A226" t="s">
        <v>302</v>
      </c>
      <c r="B226">
        <v>48447</v>
      </c>
      <c r="C226">
        <v>1384009</v>
      </c>
      <c r="D226" t="s">
        <v>526</v>
      </c>
      <c r="E226">
        <v>1641</v>
      </c>
      <c r="F226">
        <v>1079</v>
      </c>
      <c r="G226">
        <v>2363499284</v>
      </c>
      <c r="H226">
        <v>7586203</v>
      </c>
      <c r="I226">
        <v>912.55200000000002</v>
      </c>
      <c r="J226">
        <v>2.9289999999999998</v>
      </c>
      <c r="K226">
        <v>33.170712000000002</v>
      </c>
      <c r="L226">
        <v>-99.206136999999998</v>
      </c>
    </row>
    <row r="227" spans="1:12">
      <c r="A227" t="s">
        <v>302</v>
      </c>
      <c r="B227">
        <v>48449</v>
      </c>
      <c r="C227">
        <v>1384010</v>
      </c>
      <c r="D227" t="s">
        <v>527</v>
      </c>
      <c r="E227">
        <v>32334</v>
      </c>
      <c r="F227">
        <v>12054</v>
      </c>
      <c r="G227">
        <v>1051675541</v>
      </c>
      <c r="H227">
        <v>50735856</v>
      </c>
      <c r="I227">
        <v>406.05399999999997</v>
      </c>
      <c r="J227">
        <v>19.588999999999999</v>
      </c>
      <c r="K227">
        <v>33.214599</v>
      </c>
      <c r="L227">
        <v>-94.966783000000007</v>
      </c>
    </row>
    <row r="228" spans="1:12">
      <c r="A228" t="s">
        <v>302</v>
      </c>
      <c r="B228">
        <v>48451</v>
      </c>
      <c r="C228">
        <v>1384011</v>
      </c>
      <c r="D228" t="s">
        <v>528</v>
      </c>
      <c r="E228">
        <v>110224</v>
      </c>
      <c r="F228">
        <v>46571</v>
      </c>
      <c r="G228">
        <v>3941889598</v>
      </c>
      <c r="H228">
        <v>48104792</v>
      </c>
      <c r="I228">
        <v>1521.972</v>
      </c>
      <c r="J228">
        <v>18.573</v>
      </c>
      <c r="K228">
        <v>31.401582999999999</v>
      </c>
      <c r="L228">
        <v>-100.461355</v>
      </c>
    </row>
    <row r="229" spans="1:12">
      <c r="A229" t="s">
        <v>302</v>
      </c>
      <c r="B229">
        <v>48453</v>
      </c>
      <c r="C229">
        <v>1384012</v>
      </c>
      <c r="D229" t="s">
        <v>529</v>
      </c>
      <c r="E229">
        <v>1024266</v>
      </c>
      <c r="F229">
        <v>441240</v>
      </c>
      <c r="G229">
        <v>2564612388</v>
      </c>
      <c r="H229">
        <v>84967219</v>
      </c>
      <c r="I229">
        <v>990.202</v>
      </c>
      <c r="J229">
        <v>32.805999999999997</v>
      </c>
      <c r="K229">
        <v>30.239512999999999</v>
      </c>
      <c r="L229">
        <v>-97.691270000000003</v>
      </c>
    </row>
    <row r="230" spans="1:12">
      <c r="A230" t="s">
        <v>302</v>
      </c>
      <c r="B230">
        <v>48455</v>
      </c>
      <c r="C230">
        <v>1384013</v>
      </c>
      <c r="D230" t="s">
        <v>530</v>
      </c>
      <c r="E230">
        <v>14585</v>
      </c>
      <c r="F230">
        <v>8713</v>
      </c>
      <c r="G230">
        <v>1796435449</v>
      </c>
      <c r="H230">
        <v>52733267</v>
      </c>
      <c r="I230">
        <v>693.60799999999995</v>
      </c>
      <c r="J230">
        <v>20.36</v>
      </c>
      <c r="K230">
        <v>31.087482999999999</v>
      </c>
      <c r="L230">
        <v>-95.153290999999996</v>
      </c>
    </row>
    <row r="231" spans="1:12">
      <c r="A231" t="s">
        <v>302</v>
      </c>
      <c r="B231">
        <v>48457</v>
      </c>
      <c r="C231">
        <v>1384014</v>
      </c>
      <c r="D231" t="s">
        <v>531</v>
      </c>
      <c r="E231">
        <v>21766</v>
      </c>
      <c r="F231">
        <v>10579</v>
      </c>
      <c r="G231">
        <v>2394445956</v>
      </c>
      <c r="H231">
        <v>28806206</v>
      </c>
      <c r="I231">
        <v>924.50099999999998</v>
      </c>
      <c r="J231">
        <v>11.122</v>
      </c>
      <c r="K231">
        <v>30.769579</v>
      </c>
      <c r="L231">
        <v>-94.379448999999994</v>
      </c>
    </row>
    <row r="232" spans="1:12">
      <c r="A232" t="s">
        <v>302</v>
      </c>
      <c r="B232">
        <v>48459</v>
      </c>
      <c r="C232">
        <v>1384015</v>
      </c>
      <c r="D232" t="s">
        <v>532</v>
      </c>
      <c r="E232">
        <v>39309</v>
      </c>
      <c r="F232">
        <v>16613</v>
      </c>
      <c r="G232">
        <v>1509825676</v>
      </c>
      <c r="H232">
        <v>24998197</v>
      </c>
      <c r="I232">
        <v>582.947</v>
      </c>
      <c r="J232">
        <v>9.6519999999999992</v>
      </c>
      <c r="K232">
        <v>32.735878</v>
      </c>
      <c r="L232">
        <v>-94.941648999999998</v>
      </c>
    </row>
    <row r="233" spans="1:12">
      <c r="A233" t="s">
        <v>302</v>
      </c>
      <c r="B233">
        <v>48461</v>
      </c>
      <c r="C233">
        <v>1384016</v>
      </c>
      <c r="D233" t="s">
        <v>533</v>
      </c>
      <c r="E233">
        <v>3355</v>
      </c>
      <c r="F233">
        <v>1548</v>
      </c>
      <c r="G233">
        <v>3215013323</v>
      </c>
      <c r="H233">
        <v>464312</v>
      </c>
      <c r="I233">
        <v>1241.3240000000001</v>
      </c>
      <c r="J233">
        <v>0.17899999999999999</v>
      </c>
      <c r="K233">
        <v>31.353849</v>
      </c>
      <c r="L233">
        <v>-102.042013</v>
      </c>
    </row>
    <row r="234" spans="1:12">
      <c r="A234" t="s">
        <v>302</v>
      </c>
      <c r="B234">
        <v>48463</v>
      </c>
      <c r="C234">
        <v>1384017</v>
      </c>
      <c r="D234" t="s">
        <v>534</v>
      </c>
      <c r="E234">
        <v>26405</v>
      </c>
      <c r="F234">
        <v>10811</v>
      </c>
      <c r="G234">
        <v>4019520455</v>
      </c>
      <c r="H234">
        <v>17322264</v>
      </c>
      <c r="I234">
        <v>1551.9459999999999</v>
      </c>
      <c r="J234">
        <v>6.6879999999999997</v>
      </c>
      <c r="K234">
        <v>29.350339999999999</v>
      </c>
      <c r="L234">
        <v>-99.761073999999994</v>
      </c>
    </row>
    <row r="235" spans="1:12">
      <c r="A235" t="s">
        <v>302</v>
      </c>
      <c r="B235">
        <v>48465</v>
      </c>
      <c r="C235">
        <v>1384018</v>
      </c>
      <c r="D235" t="s">
        <v>535</v>
      </c>
      <c r="E235">
        <v>48879</v>
      </c>
      <c r="F235">
        <v>18651</v>
      </c>
      <c r="G235">
        <v>8144863995</v>
      </c>
      <c r="H235">
        <v>227711342</v>
      </c>
      <c r="I235">
        <v>3144.75</v>
      </c>
      <c r="J235">
        <v>87.92</v>
      </c>
      <c r="K235">
        <v>29.884961000000001</v>
      </c>
      <c r="L235">
        <v>-101.146646</v>
      </c>
    </row>
    <row r="236" spans="1:12">
      <c r="A236" t="s">
        <v>302</v>
      </c>
      <c r="B236">
        <v>48467</v>
      </c>
      <c r="C236">
        <v>1384019</v>
      </c>
      <c r="D236" t="s">
        <v>536</v>
      </c>
      <c r="E236">
        <v>52579</v>
      </c>
      <c r="F236">
        <v>22817</v>
      </c>
      <c r="G236">
        <v>2182211358</v>
      </c>
      <c r="H236">
        <v>44167094</v>
      </c>
      <c r="I236">
        <v>842.55700000000002</v>
      </c>
      <c r="J236">
        <v>17.053000000000001</v>
      </c>
      <c r="K236">
        <v>32.558948000000001</v>
      </c>
      <c r="L236">
        <v>-95.836391000000006</v>
      </c>
    </row>
    <row r="237" spans="1:12">
      <c r="A237" t="s">
        <v>302</v>
      </c>
      <c r="B237">
        <v>48469</v>
      </c>
      <c r="C237">
        <v>1384020</v>
      </c>
      <c r="D237" t="s">
        <v>537</v>
      </c>
      <c r="E237">
        <v>86793</v>
      </c>
      <c r="F237">
        <v>35417</v>
      </c>
      <c r="G237">
        <v>2284739169</v>
      </c>
      <c r="H237">
        <v>17334151</v>
      </c>
      <c r="I237">
        <v>882.14300000000003</v>
      </c>
      <c r="J237">
        <v>6.6929999999999996</v>
      </c>
      <c r="K237">
        <v>28.79637</v>
      </c>
      <c r="L237">
        <v>-96.971198000000001</v>
      </c>
    </row>
    <row r="238" spans="1:12">
      <c r="A238" t="s">
        <v>302</v>
      </c>
      <c r="B238">
        <v>48471</v>
      </c>
      <c r="C238">
        <v>1384021</v>
      </c>
      <c r="D238" t="s">
        <v>538</v>
      </c>
      <c r="E238">
        <v>67861</v>
      </c>
      <c r="F238">
        <v>24058</v>
      </c>
      <c r="G238">
        <v>2030987606</v>
      </c>
      <c r="H238">
        <v>44898006</v>
      </c>
      <c r="I238">
        <v>784.16899999999998</v>
      </c>
      <c r="J238">
        <v>17.335000000000001</v>
      </c>
      <c r="K238">
        <v>30.743089999999999</v>
      </c>
      <c r="L238">
        <v>-95.569888000000006</v>
      </c>
    </row>
    <row r="239" spans="1:12">
      <c r="A239" t="s">
        <v>302</v>
      </c>
      <c r="B239">
        <v>48473</v>
      </c>
      <c r="C239">
        <v>1384022</v>
      </c>
      <c r="D239" t="s">
        <v>539</v>
      </c>
      <c r="E239">
        <v>43205</v>
      </c>
      <c r="F239">
        <v>15839</v>
      </c>
      <c r="G239">
        <v>1329777937</v>
      </c>
      <c r="H239">
        <v>11365575</v>
      </c>
      <c r="I239">
        <v>513.42999999999995</v>
      </c>
      <c r="J239">
        <v>4.3879999999999999</v>
      </c>
      <c r="K239">
        <v>30.013577999999999</v>
      </c>
      <c r="L239">
        <v>-95.982101999999998</v>
      </c>
    </row>
    <row r="240" spans="1:12">
      <c r="A240" t="s">
        <v>302</v>
      </c>
      <c r="B240">
        <v>48475</v>
      </c>
      <c r="C240">
        <v>1384023</v>
      </c>
      <c r="D240" t="s">
        <v>540</v>
      </c>
      <c r="E240">
        <v>10658</v>
      </c>
      <c r="F240">
        <v>4694</v>
      </c>
      <c r="G240">
        <v>2164200161</v>
      </c>
      <c r="H240">
        <v>624207</v>
      </c>
      <c r="I240">
        <v>835.60199999999998</v>
      </c>
      <c r="J240">
        <v>0.24099999999999999</v>
      </c>
      <c r="K240">
        <v>31.513069000000002</v>
      </c>
      <c r="L240">
        <v>-103.105113</v>
      </c>
    </row>
    <row r="241" spans="1:12">
      <c r="A241" t="s">
        <v>302</v>
      </c>
      <c r="B241">
        <v>48477</v>
      </c>
      <c r="C241">
        <v>1384024</v>
      </c>
      <c r="D241" t="s">
        <v>541</v>
      </c>
      <c r="E241">
        <v>33718</v>
      </c>
      <c r="F241">
        <v>15514</v>
      </c>
      <c r="G241">
        <v>1564232347</v>
      </c>
      <c r="H241">
        <v>46094330</v>
      </c>
      <c r="I241">
        <v>603.95399999999995</v>
      </c>
      <c r="J241">
        <v>17.797000000000001</v>
      </c>
      <c r="K241">
        <v>30.215074999999999</v>
      </c>
      <c r="L241">
        <v>-96.410272000000006</v>
      </c>
    </row>
    <row r="242" spans="1:12">
      <c r="A242" t="s">
        <v>302</v>
      </c>
      <c r="B242">
        <v>48479</v>
      </c>
      <c r="C242">
        <v>1384025</v>
      </c>
      <c r="D242" t="s">
        <v>542</v>
      </c>
      <c r="E242">
        <v>250304</v>
      </c>
      <c r="F242">
        <v>73496</v>
      </c>
      <c r="G242">
        <v>8706199011</v>
      </c>
      <c r="H242">
        <v>36537745</v>
      </c>
      <c r="I242">
        <v>3361.482</v>
      </c>
      <c r="J242">
        <v>14.106999999999999</v>
      </c>
      <c r="K242">
        <v>27.770583999999999</v>
      </c>
      <c r="L242">
        <v>-99.326640999999995</v>
      </c>
    </row>
    <row r="243" spans="1:12">
      <c r="A243" t="s">
        <v>302</v>
      </c>
      <c r="B243">
        <v>48481</v>
      </c>
      <c r="C243">
        <v>1384026</v>
      </c>
      <c r="D243" t="s">
        <v>543</v>
      </c>
      <c r="E243">
        <v>41280</v>
      </c>
      <c r="F243">
        <v>17127</v>
      </c>
      <c r="G243">
        <v>2813115336</v>
      </c>
      <c r="H243">
        <v>21289070</v>
      </c>
      <c r="I243">
        <v>1086.1500000000001</v>
      </c>
      <c r="J243">
        <v>8.2200000000000006</v>
      </c>
      <c r="K243">
        <v>29.278479999999998</v>
      </c>
      <c r="L243">
        <v>-96.229674000000003</v>
      </c>
    </row>
    <row r="244" spans="1:12">
      <c r="A244" t="s">
        <v>302</v>
      </c>
      <c r="B244">
        <v>48483</v>
      </c>
      <c r="C244">
        <v>1384027</v>
      </c>
      <c r="D244" t="s">
        <v>544</v>
      </c>
      <c r="E244">
        <v>5410</v>
      </c>
      <c r="F244">
        <v>2730</v>
      </c>
      <c r="G244">
        <v>2368603566</v>
      </c>
      <c r="H244">
        <v>2481251</v>
      </c>
      <c r="I244">
        <v>914.52300000000002</v>
      </c>
      <c r="J244">
        <v>0.95799999999999996</v>
      </c>
      <c r="K244">
        <v>35.392592999999998</v>
      </c>
      <c r="L244">
        <v>-100.253107</v>
      </c>
    </row>
    <row r="245" spans="1:12">
      <c r="A245" t="s">
        <v>302</v>
      </c>
      <c r="B245">
        <v>48485</v>
      </c>
      <c r="C245">
        <v>1384028</v>
      </c>
      <c r="D245" t="s">
        <v>545</v>
      </c>
      <c r="E245">
        <v>131500</v>
      </c>
      <c r="F245">
        <v>55566</v>
      </c>
      <c r="G245">
        <v>1625932680</v>
      </c>
      <c r="H245">
        <v>13830886</v>
      </c>
      <c r="I245">
        <v>627.77599999999995</v>
      </c>
      <c r="J245">
        <v>5.34</v>
      </c>
      <c r="K245">
        <v>33.991103000000003</v>
      </c>
      <c r="L245">
        <v>-98.716851000000005</v>
      </c>
    </row>
    <row r="246" spans="1:12">
      <c r="A246" t="s">
        <v>302</v>
      </c>
      <c r="B246">
        <v>48487</v>
      </c>
      <c r="C246">
        <v>1384029</v>
      </c>
      <c r="D246" t="s">
        <v>546</v>
      </c>
      <c r="E246">
        <v>13535</v>
      </c>
      <c r="F246">
        <v>6318</v>
      </c>
      <c r="G246">
        <v>2514474467</v>
      </c>
      <c r="H246">
        <v>18257915</v>
      </c>
      <c r="I246">
        <v>970.84400000000005</v>
      </c>
      <c r="J246">
        <v>7.0490000000000004</v>
      </c>
      <c r="K246">
        <v>34.084919999999997</v>
      </c>
      <c r="L246">
        <v>-99.242440000000002</v>
      </c>
    </row>
    <row r="247" spans="1:12">
      <c r="A247" t="s">
        <v>302</v>
      </c>
      <c r="B247">
        <v>48489</v>
      </c>
      <c r="C247">
        <v>1384030</v>
      </c>
      <c r="D247" t="s">
        <v>547</v>
      </c>
      <c r="E247">
        <v>22134</v>
      </c>
      <c r="F247">
        <v>7040</v>
      </c>
      <c r="G247">
        <v>1529528675</v>
      </c>
      <c r="H247">
        <v>501715776</v>
      </c>
      <c r="I247">
        <v>590.55399999999997</v>
      </c>
      <c r="J247">
        <v>193.714</v>
      </c>
      <c r="K247">
        <v>26.481092</v>
      </c>
      <c r="L247">
        <v>-97.584222999999994</v>
      </c>
    </row>
    <row r="248" spans="1:12">
      <c r="A248" t="s">
        <v>302</v>
      </c>
      <c r="B248">
        <v>48491</v>
      </c>
      <c r="C248">
        <v>1384031</v>
      </c>
      <c r="D248" t="s">
        <v>548</v>
      </c>
      <c r="E248">
        <v>422679</v>
      </c>
      <c r="F248">
        <v>162773</v>
      </c>
      <c r="G248">
        <v>2896391221</v>
      </c>
      <c r="H248">
        <v>41793130</v>
      </c>
      <c r="I248">
        <v>1118.3030000000001</v>
      </c>
      <c r="J248">
        <v>16.135999999999999</v>
      </c>
      <c r="K248">
        <v>30.64903</v>
      </c>
      <c r="L248">
        <v>-97.605069</v>
      </c>
    </row>
    <row r="249" spans="1:12">
      <c r="A249" t="s">
        <v>302</v>
      </c>
      <c r="B249">
        <v>48493</v>
      </c>
      <c r="C249">
        <v>1384032</v>
      </c>
      <c r="D249" t="s">
        <v>549</v>
      </c>
      <c r="E249">
        <v>42918</v>
      </c>
      <c r="F249">
        <v>16766</v>
      </c>
      <c r="G249">
        <v>2081658340</v>
      </c>
      <c r="H249">
        <v>12115898</v>
      </c>
      <c r="I249">
        <v>803.73299999999995</v>
      </c>
      <c r="J249">
        <v>4.6779999999999999</v>
      </c>
      <c r="K249">
        <v>29.174302999999998</v>
      </c>
      <c r="L249">
        <v>-98.085898999999998</v>
      </c>
    </row>
    <row r="250" spans="1:12">
      <c r="A250" t="s">
        <v>302</v>
      </c>
      <c r="B250">
        <v>48495</v>
      </c>
      <c r="C250">
        <v>1384033</v>
      </c>
      <c r="D250" t="s">
        <v>550</v>
      </c>
      <c r="E250">
        <v>7110</v>
      </c>
      <c r="F250">
        <v>3027</v>
      </c>
      <c r="G250">
        <v>2178456075</v>
      </c>
      <c r="H250">
        <v>414376</v>
      </c>
      <c r="I250">
        <v>841.10699999999997</v>
      </c>
      <c r="J250">
        <v>0.16</v>
      </c>
      <c r="K250">
        <v>31.831415</v>
      </c>
      <c r="L250">
        <v>-103.055986</v>
      </c>
    </row>
    <row r="251" spans="1:12">
      <c r="A251" t="s">
        <v>302</v>
      </c>
      <c r="B251">
        <v>48497</v>
      </c>
      <c r="C251">
        <v>1384034</v>
      </c>
      <c r="D251" t="s">
        <v>551</v>
      </c>
      <c r="E251">
        <v>59127</v>
      </c>
      <c r="F251">
        <v>23781</v>
      </c>
      <c r="G251">
        <v>2342442771</v>
      </c>
      <c r="H251">
        <v>47038683</v>
      </c>
      <c r="I251">
        <v>904.42200000000003</v>
      </c>
      <c r="J251">
        <v>18.161999999999999</v>
      </c>
      <c r="K251">
        <v>33.219095000000003</v>
      </c>
      <c r="L251">
        <v>-97.653997000000004</v>
      </c>
    </row>
    <row r="252" spans="1:12">
      <c r="A252" t="s">
        <v>302</v>
      </c>
      <c r="B252">
        <v>48499</v>
      </c>
      <c r="C252">
        <v>1384035</v>
      </c>
      <c r="D252" t="s">
        <v>552</v>
      </c>
      <c r="E252">
        <v>41964</v>
      </c>
      <c r="F252">
        <v>20861</v>
      </c>
      <c r="G252">
        <v>1671149162</v>
      </c>
      <c r="H252">
        <v>130753910</v>
      </c>
      <c r="I252">
        <v>645.23400000000004</v>
      </c>
      <c r="J252">
        <v>50.484000000000002</v>
      </c>
      <c r="K252">
        <v>32.783588000000002</v>
      </c>
      <c r="L252">
        <v>-95.382165999999998</v>
      </c>
    </row>
    <row r="253" spans="1:12">
      <c r="A253" t="s">
        <v>302</v>
      </c>
      <c r="B253">
        <v>48501</v>
      </c>
      <c r="C253">
        <v>1384036</v>
      </c>
      <c r="D253" t="s">
        <v>553</v>
      </c>
      <c r="E253">
        <v>7879</v>
      </c>
      <c r="F253">
        <v>2978</v>
      </c>
      <c r="G253">
        <v>2071234660</v>
      </c>
      <c r="H253">
        <v>34329</v>
      </c>
      <c r="I253">
        <v>799.70799999999997</v>
      </c>
      <c r="J253">
        <v>1.2999999999999999E-2</v>
      </c>
      <c r="K253">
        <v>33.172396999999997</v>
      </c>
      <c r="L253">
        <v>-102.82377099999999</v>
      </c>
    </row>
    <row r="254" spans="1:12">
      <c r="A254" t="s">
        <v>302</v>
      </c>
      <c r="B254">
        <v>48503</v>
      </c>
      <c r="C254">
        <v>1384037</v>
      </c>
      <c r="D254" t="s">
        <v>554</v>
      </c>
      <c r="E254">
        <v>18550</v>
      </c>
      <c r="F254">
        <v>8622</v>
      </c>
      <c r="G254">
        <v>2368460066</v>
      </c>
      <c r="H254">
        <v>42451698</v>
      </c>
      <c r="I254">
        <v>914.46799999999996</v>
      </c>
      <c r="J254">
        <v>16.390999999999998</v>
      </c>
      <c r="K254">
        <v>33.158786999999997</v>
      </c>
      <c r="L254">
        <v>-98.678267000000005</v>
      </c>
    </row>
    <row r="255" spans="1:12">
      <c r="A255" t="s">
        <v>302</v>
      </c>
      <c r="B255">
        <v>48505</v>
      </c>
      <c r="C255">
        <v>1384038</v>
      </c>
      <c r="D255" t="s">
        <v>555</v>
      </c>
      <c r="E255">
        <v>14018</v>
      </c>
      <c r="F255">
        <v>6203</v>
      </c>
      <c r="G255">
        <v>2585876105</v>
      </c>
      <c r="H255">
        <v>154370954</v>
      </c>
      <c r="I255">
        <v>998.41200000000003</v>
      </c>
      <c r="J255">
        <v>59.603000000000002</v>
      </c>
      <c r="K255">
        <v>26.996981000000002</v>
      </c>
      <c r="L255">
        <v>-99.182603</v>
      </c>
    </row>
    <row r="256" spans="1:12">
      <c r="A256" t="s">
        <v>302</v>
      </c>
      <c r="B256">
        <v>48507</v>
      </c>
      <c r="C256">
        <v>1384039</v>
      </c>
      <c r="D256" t="s">
        <v>556</v>
      </c>
      <c r="E256">
        <v>11677</v>
      </c>
      <c r="F256">
        <v>4283</v>
      </c>
      <c r="G256">
        <v>3360266896</v>
      </c>
      <c r="H256">
        <v>11209840</v>
      </c>
      <c r="I256">
        <v>1297.4059999999999</v>
      </c>
      <c r="J256">
        <v>4.3280000000000003</v>
      </c>
      <c r="K256">
        <v>28.864652</v>
      </c>
      <c r="L256">
        <v>-99.759829999999994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5"/>
  <sheetViews>
    <sheetView tabSelected="1" workbookViewId="0">
      <selection activeCell="J27" sqref="J27"/>
    </sheetView>
  </sheetViews>
  <sheetFormatPr baseColWidth="10" defaultRowHeight="15" x14ac:dyDescent="0"/>
  <cols>
    <col min="2" max="2" width="10.83203125" style="7"/>
    <col min="8" max="13" width="10.83203125" style="14"/>
  </cols>
  <sheetData>
    <row r="1" spans="1:13">
      <c r="A1" s="5" t="s">
        <v>255</v>
      </c>
      <c r="B1" s="6" t="s">
        <v>577</v>
      </c>
      <c r="C1" s="5" t="s">
        <v>558</v>
      </c>
      <c r="D1" s="5" t="s">
        <v>559</v>
      </c>
      <c r="E1" s="5" t="s">
        <v>560</v>
      </c>
      <c r="F1" s="5" t="s">
        <v>261</v>
      </c>
      <c r="G1" s="5" t="s">
        <v>567</v>
      </c>
      <c r="H1" s="13" t="s">
        <v>561</v>
      </c>
      <c r="I1" s="13" t="s">
        <v>562</v>
      </c>
      <c r="J1" s="13" t="s">
        <v>563</v>
      </c>
      <c r="K1" s="13" t="s">
        <v>564</v>
      </c>
      <c r="L1" s="13" t="s">
        <v>565</v>
      </c>
      <c r="M1" s="13" t="s">
        <v>566</v>
      </c>
    </row>
    <row r="2" spans="1:13">
      <c r="A2" t="str">
        <f>drift!A197</f>
        <v>REEVES</v>
      </c>
      <c r="B2" s="12">
        <f>drift!V197</f>
        <v>-5.5478299165885425E-2</v>
      </c>
      <c r="C2" t="str">
        <f>counties!D197</f>
        <v>Reeves County</v>
      </c>
      <c r="D2">
        <f>counties!K197</f>
        <v>31.308365999999999</v>
      </c>
      <c r="E2">
        <f>counties!L197</f>
        <v>-103.712706</v>
      </c>
      <c r="F2" s="1">
        <f>'2012'!G197</f>
        <v>6392</v>
      </c>
      <c r="G2" s="1"/>
      <c r="H2" s="14">
        <f>IF(B2&lt;-0.03,D2,"")</f>
        <v>31.308365999999999</v>
      </c>
      <c r="I2" s="14" t="str">
        <f>IF(AND(B2&gt;=-0.03,B2&lt;-0.01),D2,"")</f>
        <v/>
      </c>
      <c r="J2" s="14" t="str">
        <f>IF(AND(B2&gt;=-0.01,B2&lt;0.01),D2,"")</f>
        <v/>
      </c>
      <c r="K2" s="14" t="str">
        <f>IF(AND(B2&gt;=0.01,B2&lt;0.03),D2,"")</f>
        <v/>
      </c>
      <c r="L2" s="14" t="str">
        <f>IF(AND(B2&gt;=0.03,B2&lt;0.06),D2,"")</f>
        <v/>
      </c>
      <c r="M2" s="14" t="str">
        <f>IF(B2&gt;=0.06,D2,"")</f>
        <v/>
      </c>
    </row>
    <row r="3" spans="1:13">
      <c r="A3" t="str">
        <f>drift!A242</f>
        <v>WEBB</v>
      </c>
      <c r="B3" s="12">
        <f>drift!V242</f>
        <v>-5.4147848996355136E-2</v>
      </c>
      <c r="C3" t="str">
        <f>counties!D242</f>
        <v>Webb County</v>
      </c>
      <c r="D3">
        <f>counties!K242</f>
        <v>27.770583999999999</v>
      </c>
      <c r="E3">
        <f>counties!L242</f>
        <v>-99.326640999999995</v>
      </c>
      <c r="F3" s="1">
        <f>'2012'!G242</f>
        <v>110867</v>
      </c>
      <c r="G3" s="1"/>
      <c r="H3" s="14">
        <f>IF(B3&lt;-0.03,D3,"")</f>
        <v>27.770583999999999</v>
      </c>
      <c r="I3" s="14" t="str">
        <f>IF(AND(B3&gt;=-0.03,B3&lt;-0.01),D3,"")</f>
        <v/>
      </c>
      <c r="J3" s="14" t="str">
        <f>IF(AND(B3&gt;=-0.01,B3&lt;0.01),D3,"")</f>
        <v/>
      </c>
      <c r="K3" s="14" t="str">
        <f>IF(AND(B3&gt;=0.01,B3&lt;0.03),D3,"")</f>
        <v/>
      </c>
      <c r="L3" s="14" t="str">
        <f>IF(AND(B3&gt;=0.03,B3&lt;0.06),D3,"")</f>
        <v/>
      </c>
      <c r="M3" s="14" t="str">
        <f>IF(B3&gt;=0.06,D3,"")</f>
        <v/>
      </c>
    </row>
    <row r="4" spans="1:13">
      <c r="A4" t="str">
        <f>drift!A126</f>
        <v>JIM HOGG</v>
      </c>
      <c r="B4" s="12">
        <f>drift!V126</f>
        <v>-4.6215839479601173E-2</v>
      </c>
      <c r="C4" t="str">
        <f>counties!D126</f>
        <v>Jim Hogg County</v>
      </c>
      <c r="D4">
        <f>counties!K126</f>
        <v>27.041212000000002</v>
      </c>
      <c r="E4">
        <f>counties!L126</f>
        <v>-98.700126999999995</v>
      </c>
      <c r="F4" s="1">
        <f>'2012'!G126</f>
        <v>3804</v>
      </c>
      <c r="G4" s="1"/>
      <c r="H4" s="14">
        <f t="shared" ref="H4:H67" si="0">IF(B4&lt;-0.03,D4,"")</f>
        <v>27.041212000000002</v>
      </c>
      <c r="I4" s="14" t="str">
        <f t="shared" ref="I4:I67" si="1">IF(AND(B4&gt;=-0.03,B4&lt;-0.01),D4,"")</f>
        <v/>
      </c>
      <c r="J4" s="14" t="str">
        <f t="shared" ref="J4:J67" si="2">IF(AND(B4&gt;=-0.01,B4&lt;0.01),D4,"")</f>
        <v/>
      </c>
      <c r="K4" s="14" t="str">
        <f t="shared" ref="K4:K67" si="3">IF(AND(B4&gt;=0.01,B4&lt;0.03),D4,"")</f>
        <v/>
      </c>
      <c r="L4" s="14" t="str">
        <f t="shared" ref="L4:L67" si="4">IF(AND(B4&gt;=0.03,B4&lt;0.06),D4,"")</f>
        <v/>
      </c>
      <c r="M4" s="14" t="str">
        <f t="shared" ref="M4:M67" si="5">IF(B4&gt;=0.06,D4,"")</f>
        <v/>
      </c>
    </row>
    <row r="5" spans="1:13">
      <c r="A5" t="str">
        <f>drift!A255</f>
        <v>ZAPATA</v>
      </c>
      <c r="B5" s="12">
        <f>drift!V255</f>
        <v>-3.8647551033835159E-2</v>
      </c>
      <c r="C5" t="str">
        <f>counties!D255</f>
        <v>Zapata County</v>
      </c>
      <c r="D5">
        <f>counties!K255</f>
        <v>26.996981000000002</v>
      </c>
      <c r="E5">
        <f>counties!L255</f>
        <v>-99.182603</v>
      </c>
      <c r="F5" s="1">
        <f>'2012'!G255</f>
        <v>7435</v>
      </c>
      <c r="G5" s="1"/>
      <c r="H5" s="14">
        <f t="shared" si="0"/>
        <v>26.996981000000002</v>
      </c>
      <c r="I5" s="14" t="str">
        <f t="shared" si="1"/>
        <v/>
      </c>
      <c r="J5" s="14" t="str">
        <f t="shared" si="2"/>
        <v/>
      </c>
      <c r="K5" s="14" t="str">
        <f t="shared" si="3"/>
        <v/>
      </c>
      <c r="L5" s="14" t="str">
        <f t="shared" si="4"/>
        <v/>
      </c>
      <c r="M5" s="14" t="str">
        <f t="shared" si="5"/>
        <v/>
      </c>
    </row>
    <row r="6" spans="1:13">
      <c r="A6" t="str">
        <f>drift!A26</f>
        <v>BROOKS</v>
      </c>
      <c r="B6" s="12">
        <f>drift!V26</f>
        <v>-2.9556281083976454E-2</v>
      </c>
      <c r="C6" t="str">
        <f>counties!D26</f>
        <v>Brooks County</v>
      </c>
      <c r="D6">
        <f>counties!K26</f>
        <v>27.034994000000001</v>
      </c>
      <c r="E6">
        <f>counties!L26</f>
        <v>-98.215276000000003</v>
      </c>
      <c r="F6" s="1">
        <f>'2012'!G26</f>
        <v>6622</v>
      </c>
      <c r="G6" s="1"/>
      <c r="H6" s="14" t="str">
        <f t="shared" si="0"/>
        <v/>
      </c>
      <c r="I6" s="14">
        <f t="shared" si="1"/>
        <v>27.034994000000001</v>
      </c>
      <c r="J6" s="14" t="str">
        <f t="shared" si="2"/>
        <v/>
      </c>
      <c r="K6" s="14" t="str">
        <f t="shared" si="3"/>
        <v/>
      </c>
      <c r="L6" s="14" t="str">
        <f t="shared" si="4"/>
        <v/>
      </c>
      <c r="M6" s="14" t="str">
        <f t="shared" si="5"/>
        <v/>
      </c>
    </row>
    <row r="7" spans="1:13">
      <c r="A7" t="str">
        <f>drift!A61</f>
        <v>DEAF SMITH</v>
      </c>
      <c r="B7" s="12">
        <f>drift!V61</f>
        <v>-2.4831048505148501E-2</v>
      </c>
      <c r="C7" t="str">
        <f>counties!D61</f>
        <v>Deaf Smith County</v>
      </c>
      <c r="D7">
        <f>counties!K61</f>
        <v>34.940766000000004</v>
      </c>
      <c r="E7">
        <f>counties!L61</f>
        <v>-102.607564</v>
      </c>
      <c r="F7" s="1">
        <f>'2012'!G61</f>
        <v>8505</v>
      </c>
      <c r="G7" s="1"/>
      <c r="H7" s="14" t="str">
        <f t="shared" si="0"/>
        <v/>
      </c>
      <c r="I7" s="14">
        <f t="shared" si="1"/>
        <v>34.940766000000004</v>
      </c>
      <c r="J7" s="14" t="str">
        <f t="shared" si="2"/>
        <v/>
      </c>
      <c r="K7" s="14" t="str">
        <f t="shared" si="3"/>
        <v/>
      </c>
      <c r="L7" s="14" t="str">
        <f t="shared" si="4"/>
        <v/>
      </c>
      <c r="M7" s="14" t="str">
        <f t="shared" si="5"/>
        <v/>
      </c>
    </row>
    <row r="8" spans="1:13">
      <c r="A8" t="str">
        <f>drift!A216</f>
        <v>STARR</v>
      </c>
      <c r="B8" s="12">
        <f>drift!V216</f>
        <v>-2.2133603276285024E-2</v>
      </c>
      <c r="C8" t="str">
        <f>counties!D216</f>
        <v>Starr County</v>
      </c>
      <c r="D8">
        <f>counties!K216</f>
        <v>26.546334999999999</v>
      </c>
      <c r="E8">
        <f>counties!L216</f>
        <v>-98.715802999999994</v>
      </c>
      <c r="F8" s="1">
        <f>'2012'!G216</f>
        <v>30627</v>
      </c>
      <c r="G8" s="1"/>
      <c r="H8" s="14" t="str">
        <f t="shared" si="0"/>
        <v/>
      </c>
      <c r="I8" s="14">
        <f t="shared" si="1"/>
        <v>26.546334999999999</v>
      </c>
      <c r="J8" s="14" t="str">
        <f t="shared" si="2"/>
        <v/>
      </c>
      <c r="K8" s="14" t="str">
        <f t="shared" si="3"/>
        <v/>
      </c>
      <c r="L8" s="14" t="str">
        <f t="shared" si="4"/>
        <v/>
      </c>
      <c r="M8" s="14" t="str">
        <f t="shared" si="5"/>
        <v/>
      </c>
    </row>
    <row r="9" spans="1:13">
      <c r="A9" t="str">
        <f>drift!A68</f>
        <v>DUVAL</v>
      </c>
      <c r="B9" s="12">
        <f>drift!V68</f>
        <v>-1.8852913811522848E-2</v>
      </c>
      <c r="C9" t="str">
        <f>counties!D68</f>
        <v>Duval County</v>
      </c>
      <c r="D9">
        <f>counties!K68</f>
        <v>27.681122999999999</v>
      </c>
      <c r="E9">
        <f>counties!L68</f>
        <v>-98.497393000000002</v>
      </c>
      <c r="F9" s="1">
        <f>'2012'!G68</f>
        <v>8828</v>
      </c>
      <c r="G9" s="1"/>
      <c r="H9" s="14" t="str">
        <f t="shared" si="0"/>
        <v/>
      </c>
      <c r="I9" s="14">
        <f t="shared" si="1"/>
        <v>27.681122999999999</v>
      </c>
      <c r="J9" s="14" t="str">
        <f t="shared" si="2"/>
        <v/>
      </c>
      <c r="K9" s="14" t="str">
        <f t="shared" si="3"/>
        <v/>
      </c>
      <c r="L9" s="14" t="str">
        <f t="shared" si="4"/>
        <v/>
      </c>
      <c r="M9" s="14" t="str">
        <f t="shared" si="5"/>
        <v/>
      </c>
    </row>
    <row r="10" spans="1:13">
      <c r="A10" t="str">
        <f>drift!A33</f>
        <v>CAMERON</v>
      </c>
      <c r="B10" s="12">
        <f>drift!V33</f>
        <v>-1.8187790977679696E-2</v>
      </c>
      <c r="C10" t="str">
        <f>counties!D33</f>
        <v>Cameron County</v>
      </c>
      <c r="D10">
        <f>counties!K33</f>
        <v>26.102923000000001</v>
      </c>
      <c r="E10">
        <f>counties!L33</f>
        <v>-97.478958000000006</v>
      </c>
      <c r="F10" s="1">
        <f>'2012'!G33</f>
        <v>180389</v>
      </c>
      <c r="G10" s="1"/>
      <c r="H10" s="14" t="str">
        <f t="shared" si="0"/>
        <v/>
      </c>
      <c r="I10" s="14">
        <f t="shared" si="1"/>
        <v>26.102923000000001</v>
      </c>
      <c r="J10" s="14" t="str">
        <f t="shared" si="2"/>
        <v/>
      </c>
      <c r="K10" s="14" t="str">
        <f t="shared" si="3"/>
        <v/>
      </c>
      <c r="L10" s="14" t="str">
        <f t="shared" si="4"/>
        <v/>
      </c>
      <c r="M10" s="14" t="str">
        <f t="shared" si="5"/>
        <v/>
      </c>
    </row>
    <row r="11" spans="1:13">
      <c r="A11" t="str">
        <f>drift!A247</f>
        <v>WILLACY</v>
      </c>
      <c r="B11" s="12">
        <f>drift!V247</f>
        <v>-1.6845445799049341E-2</v>
      </c>
      <c r="C11" t="str">
        <f>counties!D247</f>
        <v>Willacy County</v>
      </c>
      <c r="D11">
        <f>counties!K247</f>
        <v>26.481092</v>
      </c>
      <c r="E11">
        <f>counties!L247</f>
        <v>-97.584222999999994</v>
      </c>
      <c r="F11" s="1">
        <f>'2012'!G247</f>
        <v>11314</v>
      </c>
      <c r="G11" s="1"/>
      <c r="H11" s="14" t="str">
        <f t="shared" si="0"/>
        <v/>
      </c>
      <c r="I11" s="14">
        <f t="shared" si="1"/>
        <v>26.481092</v>
      </c>
      <c r="J11" s="14" t="str">
        <f t="shared" si="2"/>
        <v/>
      </c>
      <c r="K11" s="14" t="str">
        <f t="shared" si="3"/>
        <v/>
      </c>
      <c r="L11" s="14" t="str">
        <f t="shared" si="4"/>
        <v/>
      </c>
      <c r="M11" s="14" t="str">
        <f t="shared" si="5"/>
        <v/>
      </c>
    </row>
    <row r="12" spans="1:13">
      <c r="A12" t="str">
        <f>drift!A110</f>
        <v>HIDALGO</v>
      </c>
      <c r="B12" s="12">
        <f>drift!V110</f>
        <v>-1.6299284981980244E-2</v>
      </c>
      <c r="C12" t="str">
        <f>counties!D110</f>
        <v>Hidalgo County</v>
      </c>
      <c r="D12">
        <f>counties!K110</f>
        <v>26.396384000000001</v>
      </c>
      <c r="E12">
        <f>counties!L110</f>
        <v>-98.180989999999994</v>
      </c>
      <c r="F12" s="1">
        <f>'2012'!G110</f>
        <v>304823</v>
      </c>
      <c r="G12" s="1"/>
      <c r="H12" s="14" t="str">
        <f t="shared" si="0"/>
        <v/>
      </c>
      <c r="I12" s="14">
        <f t="shared" si="1"/>
        <v>26.396384000000001</v>
      </c>
      <c r="J12" s="14" t="str">
        <f t="shared" si="2"/>
        <v/>
      </c>
      <c r="K12" s="14" t="str">
        <f t="shared" si="3"/>
        <v/>
      </c>
      <c r="L12" s="14" t="str">
        <f t="shared" si="4"/>
        <v/>
      </c>
      <c r="M12" s="14" t="str">
        <f t="shared" si="5"/>
        <v/>
      </c>
    </row>
    <row r="13" spans="1:13">
      <c r="A13" t="str">
        <f>drift!A233</f>
        <v>UPTON</v>
      </c>
      <c r="B13" s="12">
        <f>drift!V233</f>
        <v>-1.5733925916586622E-2</v>
      </c>
      <c r="C13" t="str">
        <f>counties!D233</f>
        <v>Upton County</v>
      </c>
      <c r="D13">
        <f>counties!K233</f>
        <v>31.353849</v>
      </c>
      <c r="E13">
        <f>counties!L233</f>
        <v>-102.042013</v>
      </c>
      <c r="F13" s="1">
        <f>'2012'!G233</f>
        <v>2200</v>
      </c>
      <c r="G13" s="1"/>
      <c r="H13" s="14" t="str">
        <f t="shared" si="0"/>
        <v/>
      </c>
      <c r="I13" s="14">
        <f t="shared" si="1"/>
        <v>31.353849</v>
      </c>
      <c r="J13" s="14" t="str">
        <f t="shared" si="2"/>
        <v/>
      </c>
      <c r="K13" s="14" t="str">
        <f t="shared" si="3"/>
        <v/>
      </c>
      <c r="L13" s="14" t="str">
        <f t="shared" si="4"/>
        <v/>
      </c>
      <c r="M13" s="14" t="str">
        <f t="shared" si="5"/>
        <v/>
      </c>
    </row>
    <row r="14" spans="1:13">
      <c r="A14" t="str">
        <f>drift!A188</f>
        <v>PECOS</v>
      </c>
      <c r="B14" s="12">
        <f>drift!V188</f>
        <v>-1.4660904361823657E-2</v>
      </c>
      <c r="C14" t="str">
        <f>counties!D188</f>
        <v>Pecos County</v>
      </c>
      <c r="D14">
        <f>counties!K188</f>
        <v>30.770893999999998</v>
      </c>
      <c r="E14">
        <f>counties!L188</f>
        <v>-102.71986</v>
      </c>
      <c r="F14" s="1">
        <f>'2012'!G188</f>
        <v>8058</v>
      </c>
      <c r="G14" s="1"/>
      <c r="H14" s="14" t="str">
        <f t="shared" si="0"/>
        <v/>
      </c>
      <c r="I14" s="14">
        <f t="shared" si="1"/>
        <v>30.770893999999998</v>
      </c>
      <c r="J14" s="14" t="str">
        <f t="shared" si="2"/>
        <v/>
      </c>
      <c r="K14" s="14" t="str">
        <f t="shared" si="3"/>
        <v/>
      </c>
      <c r="L14" s="14" t="str">
        <f t="shared" si="4"/>
        <v/>
      </c>
      <c r="M14" s="14" t="str">
        <f t="shared" si="5"/>
        <v/>
      </c>
    </row>
    <row r="15" spans="1:13">
      <c r="A15" t="str">
        <f>drift!A187</f>
        <v>PARMER</v>
      </c>
      <c r="B15" s="12">
        <f>drift!V187</f>
        <v>-1.349186401110547E-2</v>
      </c>
      <c r="C15" t="str">
        <f>counties!D187</f>
        <v>Parmer County</v>
      </c>
      <c r="D15">
        <f>counties!K187</f>
        <v>34.532162999999997</v>
      </c>
      <c r="E15">
        <f>counties!L187</f>
        <v>-102.784853</v>
      </c>
      <c r="F15" s="1">
        <f>'2012'!G187</f>
        <v>4483</v>
      </c>
      <c r="G15" s="1"/>
      <c r="H15" s="14" t="str">
        <f t="shared" si="0"/>
        <v/>
      </c>
      <c r="I15" s="14">
        <f t="shared" si="1"/>
        <v>34.532162999999997</v>
      </c>
      <c r="J15" s="14" t="str">
        <f t="shared" si="2"/>
        <v/>
      </c>
      <c r="K15" s="14" t="str">
        <f t="shared" si="3"/>
        <v/>
      </c>
      <c r="L15" s="14" t="str">
        <f t="shared" si="4"/>
        <v/>
      </c>
      <c r="M15" s="14" t="str">
        <f t="shared" si="5"/>
        <v/>
      </c>
    </row>
    <row r="16" spans="1:13">
      <c r="A16" t="str">
        <f>drift!A42</f>
        <v>COCHRAN</v>
      </c>
      <c r="B16" s="12">
        <f>drift!V42</f>
        <v>-1.0633057598559592E-2</v>
      </c>
      <c r="C16" t="str">
        <f>counties!D42</f>
        <v>Cochran County</v>
      </c>
      <c r="D16">
        <f>counties!K42</f>
        <v>33.608440000000002</v>
      </c>
      <c r="E16">
        <f>counties!L42</f>
        <v>-102.830449</v>
      </c>
      <c r="F16" s="1">
        <f>'2012'!G42</f>
        <v>1814</v>
      </c>
      <c r="G16" s="1"/>
      <c r="H16" s="14" t="str">
        <f t="shared" si="0"/>
        <v/>
      </c>
      <c r="I16" s="14">
        <f t="shared" si="1"/>
        <v>33.608440000000002</v>
      </c>
      <c r="J16" s="14" t="str">
        <f t="shared" si="2"/>
        <v/>
      </c>
      <c r="K16" s="14" t="str">
        <f t="shared" si="3"/>
        <v/>
      </c>
      <c r="L16" s="14" t="str">
        <f t="shared" si="4"/>
        <v/>
      </c>
      <c r="M16" s="14" t="str">
        <f t="shared" si="5"/>
        <v/>
      </c>
    </row>
    <row r="17" spans="1:13">
      <c r="A17" t="str">
        <f>drift!A84</f>
        <v>FRIO</v>
      </c>
      <c r="B17" s="12">
        <f>drift!V84</f>
        <v>-9.8381233950183833E-3</v>
      </c>
      <c r="C17" t="str">
        <f>counties!D84</f>
        <v>Frio County</v>
      </c>
      <c r="D17">
        <f>counties!K84</f>
        <v>28.869333999999998</v>
      </c>
      <c r="E17">
        <f>counties!L84</f>
        <v>-99.108788000000004</v>
      </c>
      <c r="F17" s="1">
        <f>'2012'!G84</f>
        <v>10368</v>
      </c>
      <c r="G17" s="1"/>
      <c r="H17" s="14" t="str">
        <f t="shared" si="0"/>
        <v/>
      </c>
      <c r="I17" s="14" t="str">
        <f t="shared" si="1"/>
        <v/>
      </c>
      <c r="J17" s="14">
        <f t="shared" si="2"/>
        <v>28.869333999999998</v>
      </c>
      <c r="K17" s="14" t="str">
        <f t="shared" si="3"/>
        <v/>
      </c>
      <c r="L17" s="14" t="str">
        <f t="shared" si="4"/>
        <v/>
      </c>
      <c r="M17" s="14" t="str">
        <f t="shared" si="5"/>
        <v/>
      </c>
    </row>
    <row r="18" spans="1:13">
      <c r="A18" t="str">
        <f>drift!A253</f>
        <v>YOAKUM</v>
      </c>
      <c r="B18" s="12">
        <f>drift!V253</f>
        <v>-9.613010225973162E-3</v>
      </c>
      <c r="C18" t="str">
        <f>counties!D253</f>
        <v>Yoakum County</v>
      </c>
      <c r="D18">
        <f>counties!K253</f>
        <v>33.172396999999997</v>
      </c>
      <c r="E18">
        <f>counties!L253</f>
        <v>-102.82377099999999</v>
      </c>
      <c r="F18" s="1">
        <f>'2012'!G253</f>
        <v>3919</v>
      </c>
      <c r="G18" s="1"/>
      <c r="H18" s="14" t="str">
        <f t="shared" si="0"/>
        <v/>
      </c>
      <c r="I18" s="14" t="str">
        <f t="shared" si="1"/>
        <v/>
      </c>
      <c r="J18" s="14">
        <f t="shared" si="2"/>
        <v>33.172396999999997</v>
      </c>
      <c r="K18" s="14" t="str">
        <f t="shared" si="3"/>
        <v/>
      </c>
      <c r="L18" s="14" t="str">
        <f t="shared" si="4"/>
        <v/>
      </c>
      <c r="M18" s="14" t="str">
        <f t="shared" si="5"/>
        <v/>
      </c>
    </row>
    <row r="19" spans="1:13">
      <c r="A19" t="str">
        <f>drift!A240</f>
        <v>WARD</v>
      </c>
      <c r="B19" s="12">
        <f>drift!V240</f>
        <v>-9.1468031407739847E-3</v>
      </c>
      <c r="C19" t="str">
        <f>counties!D240</f>
        <v>Ward County</v>
      </c>
      <c r="D19">
        <f>counties!K240</f>
        <v>31.513069000000002</v>
      </c>
      <c r="E19">
        <f>counties!L240</f>
        <v>-103.105113</v>
      </c>
      <c r="F19" s="1">
        <f>'2012'!G240</f>
        <v>6158</v>
      </c>
      <c r="G19" s="1"/>
      <c r="H19" s="14" t="str">
        <f t="shared" si="0"/>
        <v/>
      </c>
      <c r="I19" s="14" t="str">
        <f t="shared" si="1"/>
        <v/>
      </c>
      <c r="J19" s="14">
        <f t="shared" si="2"/>
        <v>31.513069000000002</v>
      </c>
      <c r="K19" s="14" t="str">
        <f t="shared" si="3"/>
        <v/>
      </c>
      <c r="L19" s="14" t="str">
        <f t="shared" si="4"/>
        <v/>
      </c>
      <c r="M19" s="14" t="str">
        <f t="shared" si="5"/>
        <v/>
      </c>
    </row>
    <row r="20" spans="1:13">
      <c r="A20" t="str">
        <f>drift!A4</f>
        <v>ANDREWS</v>
      </c>
      <c r="B20" s="12">
        <f>drift!V4</f>
        <v>-7.7170909668319299E-3</v>
      </c>
      <c r="C20" t="str">
        <f>counties!D4</f>
        <v>Andrews County</v>
      </c>
      <c r="D20">
        <f>counties!K4</f>
        <v>32.312258</v>
      </c>
      <c r="E20">
        <f>counties!L4</f>
        <v>-102.64020600000001</v>
      </c>
      <c r="F20" s="1">
        <f>'2012'!G4</f>
        <v>8271</v>
      </c>
      <c r="G20" s="1"/>
      <c r="H20" s="14" t="str">
        <f t="shared" si="0"/>
        <v/>
      </c>
      <c r="I20" s="14" t="str">
        <f t="shared" si="1"/>
        <v/>
      </c>
      <c r="J20" s="14">
        <f t="shared" si="2"/>
        <v>32.312258</v>
      </c>
      <c r="K20" s="14" t="str">
        <f t="shared" si="3"/>
        <v/>
      </c>
      <c r="L20" s="14" t="str">
        <f t="shared" si="4"/>
        <v/>
      </c>
      <c r="M20" s="14" t="str">
        <f t="shared" si="5"/>
        <v/>
      </c>
    </row>
    <row r="21" spans="1:13">
      <c r="A21" t="str">
        <f>drift!A220</f>
        <v>SUTTON</v>
      </c>
      <c r="B21" s="12">
        <f>drift!V220</f>
        <v>-6.8177413728505165E-3</v>
      </c>
      <c r="C21" t="str">
        <f>counties!D220</f>
        <v>Sutton County</v>
      </c>
      <c r="D21">
        <f>counties!K220</f>
        <v>30.517865</v>
      </c>
      <c r="E21">
        <f>counties!L220</f>
        <v>-100.50539499999999</v>
      </c>
      <c r="F21" s="1">
        <f>'2012'!G220</f>
        <v>2553</v>
      </c>
      <c r="G21" s="1"/>
      <c r="H21" s="14" t="str">
        <f t="shared" si="0"/>
        <v/>
      </c>
      <c r="I21" s="14" t="str">
        <f t="shared" si="1"/>
        <v/>
      </c>
      <c r="J21" s="14">
        <f t="shared" si="2"/>
        <v>30.517865</v>
      </c>
      <c r="K21" s="14" t="str">
        <f t="shared" si="3"/>
        <v/>
      </c>
      <c r="L21" s="14" t="str">
        <f t="shared" si="4"/>
        <v/>
      </c>
      <c r="M21" s="14" t="str">
        <f t="shared" si="5"/>
        <v/>
      </c>
    </row>
    <row r="22" spans="1:13">
      <c r="A22" t="str">
        <f>drift!A181</f>
        <v>OCHILTREE</v>
      </c>
      <c r="B22" s="12">
        <f>drift!V181</f>
        <v>-6.6174050077271174E-3</v>
      </c>
      <c r="C22" t="str">
        <f>counties!D181</f>
        <v>Ochiltree County</v>
      </c>
      <c r="D22">
        <f>counties!K181</f>
        <v>36.278744000000003</v>
      </c>
      <c r="E22">
        <f>counties!L181</f>
        <v>-100.815864</v>
      </c>
      <c r="F22" s="1">
        <f>'2012'!G181</f>
        <v>5127</v>
      </c>
      <c r="G22" s="1"/>
      <c r="H22" s="14" t="str">
        <f t="shared" si="0"/>
        <v/>
      </c>
      <c r="I22" s="14" t="str">
        <f t="shared" si="1"/>
        <v/>
      </c>
      <c r="J22" s="14">
        <f t="shared" si="2"/>
        <v>36.278744000000003</v>
      </c>
      <c r="K22" s="14" t="str">
        <f t="shared" si="3"/>
        <v/>
      </c>
      <c r="L22" s="14" t="str">
        <f t="shared" si="4"/>
        <v/>
      </c>
      <c r="M22" s="14" t="str">
        <f t="shared" si="5"/>
        <v/>
      </c>
    </row>
    <row r="23" spans="1:13">
      <c r="A23" t="str">
        <f>drift!A180</f>
        <v>NUECES</v>
      </c>
      <c r="B23" s="12">
        <f>drift!V180</f>
        <v>-5.8468568439227209E-3</v>
      </c>
      <c r="C23" t="str">
        <f>counties!D180</f>
        <v>Nueces County</v>
      </c>
      <c r="D23">
        <f>counties!K180</f>
        <v>27.739405999999999</v>
      </c>
      <c r="E23">
        <f>counties!L180</f>
        <v>-97.521642999999997</v>
      </c>
      <c r="F23" s="1">
        <f>'2012'!G180</f>
        <v>191960</v>
      </c>
      <c r="G23" s="1"/>
      <c r="H23" s="14" t="str">
        <f t="shared" si="0"/>
        <v/>
      </c>
      <c r="I23" s="14" t="str">
        <f t="shared" si="1"/>
        <v/>
      </c>
      <c r="J23" s="14">
        <f t="shared" si="2"/>
        <v>27.739405999999999</v>
      </c>
      <c r="K23" s="14" t="str">
        <f t="shared" si="3"/>
        <v/>
      </c>
      <c r="L23" s="14" t="str">
        <f t="shared" si="4"/>
        <v/>
      </c>
      <c r="M23" s="14" t="str">
        <f t="shared" si="5"/>
        <v/>
      </c>
    </row>
    <row r="24" spans="1:13">
      <c r="A24" t="str">
        <f>drift!A161</f>
        <v>MAVERICK</v>
      </c>
      <c r="B24" s="12">
        <f>drift!V161</f>
        <v>-5.7685285446407164E-3</v>
      </c>
      <c r="C24" t="str">
        <f>counties!D161</f>
        <v>Martin County</v>
      </c>
      <c r="D24">
        <f>counties!K161</f>
        <v>32.309829999999998</v>
      </c>
      <c r="E24">
        <f>counties!L161</f>
        <v>-101.96183600000001</v>
      </c>
      <c r="F24" s="1">
        <f>'2012'!G161</f>
        <v>27910</v>
      </c>
      <c r="G24" s="1"/>
      <c r="H24" s="14" t="str">
        <f t="shared" si="0"/>
        <v/>
      </c>
      <c r="I24" s="14" t="str">
        <f t="shared" si="1"/>
        <v/>
      </c>
      <c r="J24" s="14">
        <f t="shared" si="2"/>
        <v>32.309829999999998</v>
      </c>
      <c r="K24" s="14" t="str">
        <f t="shared" si="3"/>
        <v/>
      </c>
      <c r="L24" s="14" t="str">
        <f t="shared" si="4"/>
        <v/>
      </c>
      <c r="M24" s="14" t="str">
        <f t="shared" si="5"/>
        <v/>
      </c>
    </row>
    <row r="25" spans="1:13">
      <c r="A25" t="str">
        <f>drift!A127</f>
        <v>JIM WELLS</v>
      </c>
      <c r="B25" s="12">
        <f>drift!V127</f>
        <v>-4.7937383436164049E-3</v>
      </c>
      <c r="C25" t="str">
        <f>counties!D127</f>
        <v>Jim Wells County</v>
      </c>
      <c r="D25">
        <f>counties!K127</f>
        <v>27.733516000000002</v>
      </c>
      <c r="E25">
        <f>counties!L127</f>
        <v>-98.090813999999995</v>
      </c>
      <c r="F25" s="1">
        <f>'2012'!G127</f>
        <v>25562</v>
      </c>
      <c r="G25" s="1"/>
      <c r="H25" s="14" t="str">
        <f t="shared" si="0"/>
        <v/>
      </c>
      <c r="I25" s="14" t="str">
        <f t="shared" si="1"/>
        <v/>
      </c>
      <c r="J25" s="14">
        <f t="shared" si="2"/>
        <v>27.733516000000002</v>
      </c>
      <c r="K25" s="14" t="str">
        <f t="shared" si="3"/>
        <v/>
      </c>
      <c r="L25" s="14" t="str">
        <f t="shared" si="4"/>
        <v/>
      </c>
      <c r="M25" s="14" t="str">
        <f t="shared" si="5"/>
        <v/>
      </c>
    </row>
    <row r="26" spans="1:13">
      <c r="A26" t="str">
        <f>drift!A139</f>
        <v>KLEBERG</v>
      </c>
      <c r="B26" s="12">
        <f>drift!V139</f>
        <v>-2.9640079974810329E-3</v>
      </c>
      <c r="C26" t="str">
        <f>counties!D139</f>
        <v>Kleberg County</v>
      </c>
      <c r="D26">
        <f>counties!K139</f>
        <v>27.438735000000001</v>
      </c>
      <c r="E26">
        <f>counties!L139</f>
        <v>-97.660619999999994</v>
      </c>
      <c r="F26" s="1">
        <f>'2012'!G139</f>
        <v>17692</v>
      </c>
      <c r="G26" s="1"/>
      <c r="H26" s="14" t="str">
        <f t="shared" si="0"/>
        <v/>
      </c>
      <c r="I26" s="14" t="str">
        <f t="shared" si="1"/>
        <v/>
      </c>
      <c r="J26" s="14">
        <f t="shared" si="2"/>
        <v>27.438735000000001</v>
      </c>
      <c r="K26" s="14" t="str">
        <f t="shared" si="3"/>
        <v/>
      </c>
      <c r="L26" s="14" t="str">
        <f t="shared" si="4"/>
        <v/>
      </c>
      <c r="M26" s="14" t="str">
        <f t="shared" si="5"/>
        <v/>
      </c>
    </row>
    <row r="27" spans="1:13">
      <c r="A27" t="str">
        <f>drift!A56</f>
        <v>CROSBY</v>
      </c>
      <c r="B27" s="12">
        <f>drift!V56</f>
        <v>-1.7579818332984498E-3</v>
      </c>
      <c r="C27" t="str">
        <f>counties!D56</f>
        <v>Crosby County</v>
      </c>
      <c r="D27">
        <f>counties!K56</f>
        <v>33.609144000000001</v>
      </c>
      <c r="E27">
        <f>counties!L56</f>
        <v>-101.29871</v>
      </c>
      <c r="F27" s="1">
        <f>'2012'!G56</f>
        <v>3727</v>
      </c>
      <c r="G27" s="1"/>
      <c r="H27" s="14" t="str">
        <f t="shared" si="0"/>
        <v/>
      </c>
      <c r="I27" s="14" t="str">
        <f t="shared" si="1"/>
        <v/>
      </c>
      <c r="J27" s="14">
        <f t="shared" si="2"/>
        <v>33.609144000000001</v>
      </c>
      <c r="K27" s="14" t="str">
        <f t="shared" si="3"/>
        <v/>
      </c>
      <c r="L27" s="14" t="str">
        <f t="shared" si="4"/>
        <v/>
      </c>
      <c r="M27" s="14" t="str">
        <f t="shared" si="5"/>
        <v/>
      </c>
    </row>
    <row r="28" spans="1:13">
      <c r="A28" t="str">
        <f>drift!A73</f>
        <v>EL PASO</v>
      </c>
      <c r="B28" s="12">
        <f>drift!V73</f>
        <v>-1.2990440290406857E-3</v>
      </c>
      <c r="C28" t="str">
        <f>counties!D73</f>
        <v>El Paso County</v>
      </c>
      <c r="D28">
        <f>counties!K73</f>
        <v>31.766403</v>
      </c>
      <c r="E28">
        <f>counties!L73</f>
        <v>-106.24139</v>
      </c>
      <c r="F28" s="1">
        <f>'2012'!G72</f>
        <v>89133</v>
      </c>
      <c r="G28" s="1"/>
      <c r="H28" s="14" t="str">
        <f t="shared" si="0"/>
        <v/>
      </c>
      <c r="I28" s="14" t="str">
        <f t="shared" si="1"/>
        <v/>
      </c>
      <c r="J28" s="14">
        <f t="shared" si="2"/>
        <v>31.766403</v>
      </c>
      <c r="K28" s="14" t="str">
        <f t="shared" si="3"/>
        <v/>
      </c>
      <c r="L28" s="14" t="str">
        <f t="shared" si="4"/>
        <v/>
      </c>
      <c r="M28" s="14" t="str">
        <f t="shared" si="5"/>
        <v/>
      </c>
    </row>
    <row r="29" spans="1:13">
      <c r="A29" t="str">
        <f>drift!A57</f>
        <v>CULBERSON</v>
      </c>
      <c r="B29" s="12">
        <f>drift!V57</f>
        <v>-1.2637004377930583E-3</v>
      </c>
      <c r="C29" t="str">
        <f>counties!D57</f>
        <v>Culberson County</v>
      </c>
      <c r="D29">
        <f>counties!K57</f>
        <v>31.445907999999999</v>
      </c>
      <c r="E29">
        <f>counties!L57</f>
        <v>-104.526945</v>
      </c>
      <c r="F29" s="1">
        <f>'2012'!G57</f>
        <v>1759</v>
      </c>
      <c r="G29" s="1"/>
      <c r="H29" s="14" t="str">
        <f t="shared" si="0"/>
        <v/>
      </c>
      <c r="I29" s="14" t="str">
        <f t="shared" si="1"/>
        <v/>
      </c>
      <c r="J29" s="14">
        <f t="shared" si="2"/>
        <v>31.445907999999999</v>
      </c>
      <c r="K29" s="14" t="str">
        <f t="shared" si="3"/>
        <v/>
      </c>
      <c r="L29" s="14" t="str">
        <f t="shared" si="4"/>
        <v/>
      </c>
      <c r="M29" s="14" t="str">
        <f t="shared" si="5"/>
        <v/>
      </c>
    </row>
    <row r="30" spans="1:13">
      <c r="A30" t="str">
        <f>drift!A55</f>
        <v>CROCKETT</v>
      </c>
      <c r="B30" s="12">
        <f>drift!V55</f>
        <v>-1.1293575964229641E-3</v>
      </c>
      <c r="C30" t="str">
        <f>counties!D55</f>
        <v>Crockett County</v>
      </c>
      <c r="D30">
        <f>counties!K55</f>
        <v>30.717531999999999</v>
      </c>
      <c r="E30">
        <f>counties!L55</f>
        <v>-101.404211</v>
      </c>
      <c r="F30" s="1">
        <f>'2012'!G55</f>
        <v>2585</v>
      </c>
      <c r="G30" s="1"/>
      <c r="H30" s="14" t="str">
        <f t="shared" si="0"/>
        <v/>
      </c>
      <c r="I30" s="14" t="str">
        <f t="shared" si="1"/>
        <v/>
      </c>
      <c r="J30" s="14">
        <f t="shared" si="2"/>
        <v>30.717531999999999</v>
      </c>
      <c r="K30" s="14" t="str">
        <f t="shared" si="3"/>
        <v/>
      </c>
      <c r="L30" s="14" t="str">
        <f t="shared" si="4"/>
        <v/>
      </c>
      <c r="M30" s="14" t="str">
        <f t="shared" si="5"/>
        <v/>
      </c>
    </row>
    <row r="31" spans="1:13">
      <c r="A31" t="str">
        <f>drift!A59</f>
        <v>DALLAS</v>
      </c>
      <c r="B31" s="12">
        <f>drift!V59</f>
        <v>-9.3990277097305563E-4</v>
      </c>
      <c r="C31" t="str">
        <f>counties!D59</f>
        <v>Dallas County</v>
      </c>
      <c r="D31">
        <f>counties!K59</f>
        <v>32.766987</v>
      </c>
      <c r="E31">
        <f>counties!L59</f>
        <v>-96.778424000000001</v>
      </c>
      <c r="F31" s="1">
        <f>'2012'!G59</f>
        <v>1177468</v>
      </c>
      <c r="G31" s="1"/>
      <c r="H31" s="14" t="str">
        <f t="shared" si="0"/>
        <v/>
      </c>
      <c r="I31" s="14" t="str">
        <f t="shared" si="1"/>
        <v/>
      </c>
      <c r="J31" s="14">
        <f t="shared" si="2"/>
        <v>32.766987</v>
      </c>
      <c r="K31" s="14" t="str">
        <f t="shared" si="3"/>
        <v/>
      </c>
      <c r="L31" s="14" t="str">
        <f t="shared" si="4"/>
        <v/>
      </c>
      <c r="M31" s="14" t="str">
        <f t="shared" si="5"/>
        <v/>
      </c>
    </row>
    <row r="32" spans="1:13">
      <c r="A32" t="str">
        <f>drift!A60</f>
        <v>DAWSON</v>
      </c>
      <c r="B32" s="12">
        <f>drift!V60</f>
        <v>2.010072354408754E-3</v>
      </c>
      <c r="C32" t="str">
        <f>counties!D60</f>
        <v>Dawson County</v>
      </c>
      <c r="D32">
        <f>counties!K60</f>
        <v>32.741934000000001</v>
      </c>
      <c r="E32">
        <f>counties!L60</f>
        <v>-101.947322</v>
      </c>
      <c r="F32" s="1">
        <f>'2012'!G60</f>
        <v>7634</v>
      </c>
      <c r="G32" s="1"/>
      <c r="H32" s="14" t="str">
        <f t="shared" si="0"/>
        <v/>
      </c>
      <c r="I32" s="14" t="str">
        <f t="shared" si="1"/>
        <v/>
      </c>
      <c r="J32" s="14">
        <f t="shared" si="2"/>
        <v>32.741934000000001</v>
      </c>
      <c r="K32" s="14" t="str">
        <f t="shared" si="3"/>
        <v/>
      </c>
      <c r="L32" s="14" t="str">
        <f t="shared" si="4"/>
        <v/>
      </c>
      <c r="M32" s="14" t="str">
        <f t="shared" si="5"/>
        <v/>
      </c>
    </row>
    <row r="33" spans="1:13">
      <c r="A33" t="str">
        <f>drift!A191</f>
        <v>PRESIDIO</v>
      </c>
      <c r="B33" s="12">
        <f>drift!V191</f>
        <v>2.7510240784909823E-3</v>
      </c>
      <c r="C33" t="str">
        <f>counties!D191</f>
        <v>Presidio County</v>
      </c>
      <c r="D33">
        <f>counties!K191</f>
        <v>30.005890999999998</v>
      </c>
      <c r="E33">
        <f>counties!L191</f>
        <v>-104.261619</v>
      </c>
      <c r="F33" s="1">
        <f>'2012'!G191</f>
        <v>5200</v>
      </c>
      <c r="G33" s="1"/>
      <c r="H33" s="14" t="str">
        <f t="shared" si="0"/>
        <v/>
      </c>
      <c r="I33" s="14" t="str">
        <f t="shared" si="1"/>
        <v/>
      </c>
      <c r="J33" s="14">
        <f t="shared" si="2"/>
        <v>30.005890999999998</v>
      </c>
      <c r="K33" s="14" t="str">
        <f t="shared" si="3"/>
        <v/>
      </c>
      <c r="L33" s="14" t="str">
        <f t="shared" si="4"/>
        <v/>
      </c>
      <c r="M33" s="14" t="str">
        <f t="shared" si="5"/>
        <v/>
      </c>
    </row>
    <row r="34" spans="1:13">
      <c r="A34" t="str">
        <f>drift!A125</f>
        <v>JEFFERSON</v>
      </c>
      <c r="B34" s="12">
        <f>drift!V125</f>
        <v>3.2562704886392457E-3</v>
      </c>
      <c r="C34" t="str">
        <f>counties!D125</f>
        <v>Jefferson County</v>
      </c>
      <c r="D34">
        <f>counties!K125</f>
        <v>29.853999999999999</v>
      </c>
      <c r="E34">
        <f>counties!L125</f>
        <v>-94.149331000000004</v>
      </c>
      <c r="F34" s="1">
        <f>'2012'!G125</f>
        <v>147265</v>
      </c>
      <c r="G34" s="1"/>
      <c r="H34" s="14" t="str">
        <f t="shared" si="0"/>
        <v/>
      </c>
      <c r="I34" s="14" t="str">
        <f t="shared" si="1"/>
        <v/>
      </c>
      <c r="J34" s="14">
        <f t="shared" si="2"/>
        <v>29.853999999999999</v>
      </c>
      <c r="K34" s="14" t="str">
        <f t="shared" si="3"/>
        <v/>
      </c>
      <c r="L34" s="14" t="str">
        <f t="shared" si="4"/>
        <v/>
      </c>
      <c r="M34" s="14" t="str">
        <f t="shared" si="5"/>
        <v/>
      </c>
    </row>
    <row r="35" spans="1:13">
      <c r="A35" t="str">
        <f>drift!A54</f>
        <v>CRANE</v>
      </c>
      <c r="B35" s="12">
        <f>drift!V54</f>
        <v>3.5819149171026909E-3</v>
      </c>
      <c r="C35" t="str">
        <f>counties!D54</f>
        <v>Crane County</v>
      </c>
      <c r="D35">
        <f>counties!K54</f>
        <v>31.422796000000002</v>
      </c>
      <c r="E35">
        <f>counties!L54</f>
        <v>-102.487774</v>
      </c>
      <c r="F35" s="1">
        <f>'2012'!G54</f>
        <v>2427</v>
      </c>
      <c r="G35" s="1"/>
      <c r="H35" s="14" t="str">
        <f t="shared" si="0"/>
        <v/>
      </c>
      <c r="I35" s="14" t="str">
        <f t="shared" si="1"/>
        <v/>
      </c>
      <c r="J35" s="14">
        <f t="shared" si="2"/>
        <v>31.422796000000002</v>
      </c>
      <c r="K35" s="14" t="str">
        <f t="shared" si="3"/>
        <v/>
      </c>
      <c r="L35" s="14" t="str">
        <f t="shared" si="4"/>
        <v/>
      </c>
      <c r="M35" s="14" t="str">
        <f t="shared" si="5"/>
        <v/>
      </c>
    </row>
    <row r="36" spans="1:13">
      <c r="A36" t="str">
        <f>drift!A124</f>
        <v>JEFF DAVIS</v>
      </c>
      <c r="B36" s="12">
        <f>drift!V124</f>
        <v>4.2583140456895485E-3</v>
      </c>
      <c r="C36" t="str">
        <f>counties!D124</f>
        <v>Jeff Davis County</v>
      </c>
      <c r="D36">
        <f>counties!K124</f>
        <v>30.617087000000001</v>
      </c>
      <c r="E36">
        <f>counties!L124</f>
        <v>-104.18786</v>
      </c>
      <c r="F36" s="1">
        <f>'2012'!G124</f>
        <v>1569</v>
      </c>
      <c r="G36" s="1"/>
      <c r="H36" s="14" t="str">
        <f t="shared" si="0"/>
        <v/>
      </c>
      <c r="I36" s="14" t="str">
        <f t="shared" si="1"/>
        <v/>
      </c>
      <c r="J36" s="14">
        <f t="shared" si="2"/>
        <v>30.617087000000001</v>
      </c>
      <c r="K36" s="14" t="str">
        <f t="shared" si="3"/>
        <v/>
      </c>
      <c r="L36" s="14" t="str">
        <f t="shared" si="4"/>
        <v/>
      </c>
      <c r="M36" s="14" t="str">
        <f t="shared" si="5"/>
        <v/>
      </c>
    </row>
    <row r="37" spans="1:13">
      <c r="A37" t="str">
        <f>drift!A256</f>
        <v>ZAVALA</v>
      </c>
      <c r="B37" s="12">
        <f>drift!V256</f>
        <v>4.2947815358649055E-3</v>
      </c>
      <c r="C37" t="str">
        <f>counties!D256</f>
        <v>Zavala County</v>
      </c>
      <c r="D37">
        <f>counties!K256</f>
        <v>28.864652</v>
      </c>
      <c r="E37">
        <f>counties!L256</f>
        <v>-99.759829999999994</v>
      </c>
      <c r="F37" s="1">
        <f>'2012'!G256</f>
        <v>8566</v>
      </c>
      <c r="G37" s="1"/>
      <c r="H37" s="14" t="str">
        <f t="shared" si="0"/>
        <v/>
      </c>
      <c r="I37" s="14" t="str">
        <f t="shared" si="1"/>
        <v/>
      </c>
      <c r="J37" s="14">
        <f t="shared" si="2"/>
        <v>28.864652</v>
      </c>
      <c r="K37" s="14" t="str">
        <f t="shared" si="3"/>
        <v/>
      </c>
      <c r="L37" s="14" t="str">
        <f t="shared" si="4"/>
        <v/>
      </c>
      <c r="M37" s="14" t="str">
        <f t="shared" si="5"/>
        <v/>
      </c>
    </row>
    <row r="38" spans="1:13">
      <c r="A38" t="str">
        <f>drift!A17</f>
        <v>BEXAR</v>
      </c>
      <c r="B38" s="12">
        <f>drift!V17</f>
        <v>4.8810351366795901E-3</v>
      </c>
      <c r="C38" t="str">
        <f>counties!D17</f>
        <v>Bexar County</v>
      </c>
      <c r="D38">
        <f>counties!K17</f>
        <v>29.448671000000001</v>
      </c>
      <c r="E38">
        <f>counties!L17</f>
        <v>-98.520146999999994</v>
      </c>
      <c r="F38" s="1">
        <f>'2012'!G17</f>
        <v>918552</v>
      </c>
      <c r="G38" s="1"/>
      <c r="H38" s="14" t="str">
        <f t="shared" si="0"/>
        <v/>
      </c>
      <c r="I38" s="14" t="str">
        <f t="shared" si="1"/>
        <v/>
      </c>
      <c r="J38" s="14">
        <f t="shared" si="2"/>
        <v>29.448671000000001</v>
      </c>
      <c r="K38" s="14" t="str">
        <f t="shared" si="3"/>
        <v/>
      </c>
      <c r="L38" s="14" t="str">
        <f t="shared" si="4"/>
        <v/>
      </c>
      <c r="M38" s="14" t="str">
        <f t="shared" si="5"/>
        <v/>
      </c>
    </row>
    <row r="39" spans="1:13">
      <c r="A39" t="str">
        <f>drift!A144</f>
        <v>LASALLE</v>
      </c>
      <c r="B39" s="12">
        <f>drift!V144</f>
        <v>5.1212138434262866E-3</v>
      </c>
      <c r="C39" t="str">
        <f>counties!D144</f>
        <v>La Salle County</v>
      </c>
      <c r="D39">
        <f>counties!K144</f>
        <v>28.351098</v>
      </c>
      <c r="E39">
        <f>counties!L144</f>
        <v>-99.096773999999996</v>
      </c>
      <c r="F39" s="1">
        <f>'2012'!G144</f>
        <v>4002</v>
      </c>
      <c r="G39" s="1"/>
      <c r="H39" s="14" t="str">
        <f t="shared" si="0"/>
        <v/>
      </c>
      <c r="I39" s="14" t="str">
        <f t="shared" si="1"/>
        <v/>
      </c>
      <c r="J39" s="14">
        <f t="shared" si="2"/>
        <v>28.351098</v>
      </c>
      <c r="K39" s="14" t="str">
        <f t="shared" si="3"/>
        <v/>
      </c>
      <c r="L39" s="14" t="str">
        <f t="shared" si="4"/>
        <v/>
      </c>
      <c r="M39" s="14" t="str">
        <f t="shared" si="5"/>
        <v/>
      </c>
    </row>
    <row r="40" spans="1:13">
      <c r="A40" t="str">
        <f>drift!A70</f>
        <v>ECTOR</v>
      </c>
      <c r="B40" s="12">
        <f>drift!V70</f>
        <v>5.5570343442291614E-3</v>
      </c>
      <c r="C40" t="str">
        <f>counties!D70</f>
        <v>Ector County</v>
      </c>
      <c r="D40">
        <f>counties!K70</f>
        <v>31.865300999999999</v>
      </c>
      <c r="E40">
        <f>counties!L70</f>
        <v>-102.542507</v>
      </c>
      <c r="F40" s="1">
        <f>'2012'!G70</f>
        <v>66571</v>
      </c>
      <c r="G40" s="1"/>
      <c r="H40" s="14" t="str">
        <f t="shared" si="0"/>
        <v/>
      </c>
      <c r="I40" s="14" t="str">
        <f t="shared" si="1"/>
        <v/>
      </c>
      <c r="J40" s="14">
        <f t="shared" si="2"/>
        <v>31.865300999999999</v>
      </c>
      <c r="K40" s="14" t="str">
        <f t="shared" si="3"/>
        <v/>
      </c>
      <c r="L40" s="14" t="str">
        <f t="shared" si="4"/>
        <v/>
      </c>
      <c r="M40" s="14" t="str">
        <f t="shared" si="5"/>
        <v/>
      </c>
    </row>
    <row r="41" spans="1:13">
      <c r="A41" t="str">
        <f>drift!A15</f>
        <v>BEE</v>
      </c>
      <c r="B41" s="12">
        <f>drift!V15</f>
        <v>6.960397111833605E-3</v>
      </c>
      <c r="C41" t="str">
        <f>counties!D15</f>
        <v>Bee County</v>
      </c>
      <c r="D41">
        <f>counties!K15</f>
        <v>28.416077000000001</v>
      </c>
      <c r="E41">
        <f>counties!L15</f>
        <v>-97.742586000000003</v>
      </c>
      <c r="F41" s="1">
        <f>'2012'!G15</f>
        <v>14886</v>
      </c>
      <c r="G41" s="1"/>
      <c r="H41" s="14" t="str">
        <f t="shared" si="0"/>
        <v/>
      </c>
      <c r="I41" s="14" t="str">
        <f t="shared" si="1"/>
        <v/>
      </c>
      <c r="J41" s="14">
        <f t="shared" si="2"/>
        <v>28.416077000000001</v>
      </c>
      <c r="K41" s="14" t="str">
        <f t="shared" si="3"/>
        <v/>
      </c>
      <c r="L41" s="14" t="str">
        <f t="shared" si="4"/>
        <v/>
      </c>
      <c r="M41" s="14" t="str">
        <f t="shared" si="5"/>
        <v/>
      </c>
    </row>
    <row r="42" spans="1:13">
      <c r="A42" t="str">
        <f>drift!A250</f>
        <v>WINKLER</v>
      </c>
      <c r="B42" s="12">
        <f>drift!V250</f>
        <v>7.5957783099515064E-3</v>
      </c>
      <c r="C42" t="str">
        <f>counties!D250</f>
        <v>Winkler County</v>
      </c>
      <c r="D42">
        <f>counties!K250</f>
        <v>31.831415</v>
      </c>
      <c r="E42">
        <f>counties!L250</f>
        <v>-103.055986</v>
      </c>
      <c r="F42" s="1">
        <f>'2012'!G250</f>
        <v>3589</v>
      </c>
      <c r="G42" s="1"/>
      <c r="H42" s="14" t="str">
        <f t="shared" si="0"/>
        <v/>
      </c>
      <c r="I42" s="14" t="str">
        <f t="shared" si="1"/>
        <v/>
      </c>
      <c r="J42" s="14">
        <f t="shared" si="2"/>
        <v>31.831415</v>
      </c>
      <c r="K42" s="14" t="str">
        <f t="shared" si="3"/>
        <v/>
      </c>
      <c r="L42" s="14" t="str">
        <f t="shared" si="4"/>
        <v/>
      </c>
      <c r="M42" s="14" t="str">
        <f t="shared" si="5"/>
        <v/>
      </c>
    </row>
    <row r="43" spans="1:13">
      <c r="A43" t="str">
        <f>drift!A103</f>
        <v>HARRIS</v>
      </c>
      <c r="B43" s="12">
        <f>drift!V103</f>
        <v>7.9621129670040536E-3</v>
      </c>
      <c r="C43" t="str">
        <f>counties!D103</f>
        <v>Harris County</v>
      </c>
      <c r="D43">
        <f>counties!K103</f>
        <v>29.857272999999999</v>
      </c>
      <c r="E43">
        <f>counties!L103</f>
        <v>-95.393037000000007</v>
      </c>
      <c r="F43" s="1">
        <f>'2012'!G103</f>
        <v>2000011</v>
      </c>
      <c r="G43" s="1"/>
      <c r="H43" s="14" t="str">
        <f t="shared" si="0"/>
        <v/>
      </c>
      <c r="I43" s="14" t="str">
        <f t="shared" si="1"/>
        <v/>
      </c>
      <c r="J43" s="14">
        <f t="shared" si="2"/>
        <v>29.857272999999999</v>
      </c>
      <c r="K43" s="14" t="str">
        <f t="shared" si="3"/>
        <v/>
      </c>
      <c r="L43" s="14" t="str">
        <f t="shared" si="4"/>
        <v/>
      </c>
      <c r="M43" s="14" t="str">
        <f t="shared" si="5"/>
        <v/>
      </c>
    </row>
    <row r="44" spans="1:13">
      <c r="A44" t="str">
        <f>drift!A213</f>
        <v>SHERMAN</v>
      </c>
      <c r="B44" s="12">
        <f>drift!V213</f>
        <v>8.0283067020788801E-3</v>
      </c>
      <c r="C44" t="str">
        <f>counties!D213</f>
        <v>Sherman County</v>
      </c>
      <c r="D44">
        <f>counties!K213</f>
        <v>36.277628</v>
      </c>
      <c r="E44">
        <f>counties!L213</f>
        <v>-101.894716</v>
      </c>
      <c r="F44" s="1">
        <f>'2012'!G213</f>
        <v>1509</v>
      </c>
      <c r="G44" s="1"/>
      <c r="H44" s="14" t="str">
        <f t="shared" si="0"/>
        <v/>
      </c>
      <c r="I44" s="14" t="str">
        <f t="shared" si="1"/>
        <v/>
      </c>
      <c r="J44" s="14">
        <f t="shared" si="2"/>
        <v>36.277628</v>
      </c>
      <c r="K44" s="14" t="str">
        <f t="shared" si="3"/>
        <v/>
      </c>
      <c r="L44" s="14" t="str">
        <f t="shared" si="4"/>
        <v/>
      </c>
      <c r="M44" s="14" t="str">
        <f t="shared" si="5"/>
        <v/>
      </c>
    </row>
    <row r="45" spans="1:13">
      <c r="A45" t="str">
        <f>drift!A153</f>
        <v>LOVING</v>
      </c>
      <c r="B45" s="12">
        <f>drift!V153</f>
        <v>9.0415913200723175E-3</v>
      </c>
      <c r="C45" t="str">
        <f>counties!D153</f>
        <v>Loving County</v>
      </c>
      <c r="D45">
        <f>counties!K153</f>
        <v>31.844936000000001</v>
      </c>
      <c r="E45">
        <f>counties!L153</f>
        <v>-103.561229</v>
      </c>
      <c r="F45" s="1">
        <f>'2012'!G153</f>
        <v>123</v>
      </c>
      <c r="G45" s="1"/>
      <c r="H45" s="14" t="str">
        <f t="shared" si="0"/>
        <v/>
      </c>
      <c r="I45" s="14" t="str">
        <f t="shared" si="1"/>
        <v/>
      </c>
      <c r="J45" s="14">
        <f t="shared" si="2"/>
        <v>31.844936000000001</v>
      </c>
      <c r="K45" s="14" t="str">
        <f t="shared" si="3"/>
        <v/>
      </c>
      <c r="L45" s="14" t="str">
        <f t="shared" si="4"/>
        <v/>
      </c>
      <c r="M45" s="14" t="str">
        <f t="shared" si="5"/>
        <v/>
      </c>
    </row>
    <row r="46" spans="1:13">
      <c r="A46" t="str">
        <f>drift!A194</f>
        <v>REAGAN</v>
      </c>
      <c r="B46" s="12">
        <f>drift!V194</f>
        <v>9.1402684304169313E-3</v>
      </c>
      <c r="C46" t="str">
        <f>counties!D194</f>
        <v>Reagan County</v>
      </c>
      <c r="D46">
        <f>counties!K194</f>
        <v>31.372895</v>
      </c>
      <c r="E46">
        <f>counties!L194</f>
        <v>-101.513901</v>
      </c>
      <c r="F46" s="1">
        <f>'2012'!G194</f>
        <v>1785</v>
      </c>
      <c r="G46" s="1"/>
      <c r="H46" s="14" t="str">
        <f t="shared" si="0"/>
        <v/>
      </c>
      <c r="I46" s="14" t="str">
        <f t="shared" si="1"/>
        <v/>
      </c>
      <c r="J46" s="14">
        <f t="shared" si="2"/>
        <v>31.372895</v>
      </c>
      <c r="K46" s="14" t="str">
        <f t="shared" si="3"/>
        <v/>
      </c>
      <c r="L46" s="14" t="str">
        <f t="shared" si="4"/>
        <v/>
      </c>
      <c r="M46" s="14" t="str">
        <f t="shared" si="5"/>
        <v/>
      </c>
    </row>
    <row r="47" spans="1:13">
      <c r="A47" t="str">
        <f>drift!A108</f>
        <v>HEMPHILL</v>
      </c>
      <c r="B47" s="12">
        <f>drift!V108</f>
        <v>9.5137775217228882E-3</v>
      </c>
      <c r="C47" t="str">
        <f>counties!D108</f>
        <v>Hemphill County</v>
      </c>
      <c r="D47">
        <f>counties!K108</f>
        <v>35.816237000000001</v>
      </c>
      <c r="E47">
        <f>counties!L108</f>
        <v>-100.284807</v>
      </c>
      <c r="F47" s="1">
        <f>'2012'!G108</f>
        <v>2211</v>
      </c>
      <c r="G47" s="1"/>
      <c r="H47" s="14" t="str">
        <f t="shared" si="0"/>
        <v/>
      </c>
      <c r="I47" s="14" t="str">
        <f t="shared" si="1"/>
        <v/>
      </c>
      <c r="J47" s="14">
        <f t="shared" si="2"/>
        <v>35.816237000000001</v>
      </c>
      <c r="K47" s="14" t="str">
        <f t="shared" si="3"/>
        <v/>
      </c>
      <c r="L47" s="14" t="str">
        <f t="shared" si="4"/>
        <v/>
      </c>
      <c r="M47" s="14" t="str">
        <f t="shared" si="5"/>
        <v/>
      </c>
    </row>
    <row r="48" spans="1:13">
      <c r="A48" t="str">
        <f>drift!A94</f>
        <v>GREGG</v>
      </c>
      <c r="B48" s="12">
        <f>drift!V94</f>
        <v>9.8753538690171672E-3</v>
      </c>
      <c r="C48" t="str">
        <f>counties!D94</f>
        <v>Gregg County</v>
      </c>
      <c r="D48">
        <f>counties!K94</f>
        <v>32.486396999999997</v>
      </c>
      <c r="E48">
        <f>counties!L94</f>
        <v>-94.816276000000002</v>
      </c>
      <c r="F48" s="1">
        <f>'2012'!G94</f>
        <v>68161</v>
      </c>
      <c r="G48" s="1"/>
      <c r="H48" s="14" t="str">
        <f t="shared" si="0"/>
        <v/>
      </c>
      <c r="I48" s="14" t="str">
        <f t="shared" si="1"/>
        <v/>
      </c>
      <c r="J48" s="14">
        <f t="shared" si="2"/>
        <v>32.486396999999997</v>
      </c>
      <c r="K48" s="14" t="str">
        <f t="shared" si="3"/>
        <v/>
      </c>
      <c r="L48" s="14" t="str">
        <f t="shared" si="4"/>
        <v/>
      </c>
      <c r="M48" s="14" t="str">
        <f t="shared" si="5"/>
        <v/>
      </c>
    </row>
    <row r="49" spans="1:13">
      <c r="A49" t="str">
        <f>drift!A170</f>
        <v>MITCHELL</v>
      </c>
      <c r="B49" s="12">
        <f>drift!V170</f>
        <v>1.0003837556767703E-2</v>
      </c>
      <c r="C49" t="str">
        <f>counties!D170</f>
        <v>Mitchell County</v>
      </c>
      <c r="D49">
        <f>counties!K170</f>
        <v>32.303781000000001</v>
      </c>
      <c r="E49">
        <f>counties!L170</f>
        <v>-100.92458000000001</v>
      </c>
      <c r="F49" s="1">
        <f>'2012'!G170</f>
        <v>4583</v>
      </c>
      <c r="G49" s="1"/>
      <c r="H49" s="14" t="str">
        <f t="shared" si="0"/>
        <v/>
      </c>
      <c r="I49" s="14" t="str">
        <f t="shared" si="1"/>
        <v/>
      </c>
      <c r="J49" s="14" t="str">
        <f t="shared" si="2"/>
        <v/>
      </c>
      <c r="K49" s="14">
        <f t="shared" si="3"/>
        <v>32.303781000000001</v>
      </c>
      <c r="L49" s="14" t="str">
        <f t="shared" si="4"/>
        <v/>
      </c>
      <c r="M49" s="14" t="str">
        <f t="shared" si="5"/>
        <v/>
      </c>
    </row>
    <row r="50" spans="1:13">
      <c r="A50" t="str">
        <f>drift!A142</f>
        <v>LAMB</v>
      </c>
      <c r="B50" s="12">
        <f>drift!V142</f>
        <v>1.07122732006798E-2</v>
      </c>
      <c r="C50" t="str">
        <f>counties!D142</f>
        <v>Lamb County</v>
      </c>
      <c r="D50">
        <f>counties!K142</f>
        <v>34.068860999999998</v>
      </c>
      <c r="E50">
        <f>counties!L142</f>
        <v>-102.348018</v>
      </c>
      <c r="F50" s="1">
        <f>'2012'!G142</f>
        <v>8447</v>
      </c>
      <c r="G50" s="1"/>
      <c r="H50" s="14" t="str">
        <f t="shared" si="0"/>
        <v/>
      </c>
      <c r="I50" s="14" t="str">
        <f t="shared" si="1"/>
        <v/>
      </c>
      <c r="J50" s="14" t="str">
        <f t="shared" si="2"/>
        <v/>
      </c>
      <c r="K50" s="14">
        <f t="shared" si="3"/>
        <v>34.068860999999998</v>
      </c>
      <c r="L50" s="14" t="str">
        <f t="shared" si="4"/>
        <v/>
      </c>
      <c r="M50" s="14" t="str">
        <f t="shared" si="5"/>
        <v/>
      </c>
    </row>
    <row r="51" spans="1:13">
      <c r="A51" t="str">
        <f>drift!A173</f>
        <v>MOORE</v>
      </c>
      <c r="B51" s="12">
        <f>drift!V173</f>
        <v>1.2435897195332224E-2</v>
      </c>
      <c r="C51" t="str">
        <f>counties!D173</f>
        <v>Moore County</v>
      </c>
      <c r="D51">
        <f>counties!K173</f>
        <v>35.835675999999999</v>
      </c>
      <c r="E51">
        <f>counties!L173</f>
        <v>-101.890502</v>
      </c>
      <c r="F51" s="1">
        <f>'2012'!G173</f>
        <v>9424</v>
      </c>
      <c r="G51" s="1"/>
      <c r="H51" s="14" t="str">
        <f t="shared" si="0"/>
        <v/>
      </c>
      <c r="I51" s="14" t="str">
        <f t="shared" si="1"/>
        <v/>
      </c>
      <c r="J51" s="14" t="str">
        <f t="shared" si="2"/>
        <v/>
      </c>
      <c r="K51" s="14">
        <f t="shared" si="3"/>
        <v>35.835675999999999</v>
      </c>
      <c r="L51" s="14" t="str">
        <f t="shared" si="4"/>
        <v/>
      </c>
      <c r="M51" s="14" t="str">
        <f t="shared" si="5"/>
        <v/>
      </c>
    </row>
    <row r="52" spans="1:13">
      <c r="A52" t="str">
        <f>drift!A196</f>
        <v>RED RIVER</v>
      </c>
      <c r="B52" s="12">
        <f>drift!V196</f>
        <v>1.3226356589147281E-2</v>
      </c>
      <c r="C52" t="str">
        <f>counties!D196</f>
        <v>Red River County</v>
      </c>
      <c r="D52">
        <f>counties!K196</f>
        <v>33.619624999999999</v>
      </c>
      <c r="E52">
        <f>counties!L196</f>
        <v>-95.048428999999999</v>
      </c>
      <c r="F52" s="1">
        <f>'2012'!G196</f>
        <v>7790</v>
      </c>
      <c r="G52" s="1"/>
      <c r="H52" s="14" t="str">
        <f t="shared" si="0"/>
        <v/>
      </c>
      <c r="I52" s="14" t="str">
        <f t="shared" si="1"/>
        <v/>
      </c>
      <c r="J52" s="14" t="str">
        <f t="shared" si="2"/>
        <v/>
      </c>
      <c r="K52" s="14">
        <f t="shared" si="3"/>
        <v>33.619624999999999</v>
      </c>
      <c r="L52" s="14" t="str">
        <f t="shared" si="4"/>
        <v/>
      </c>
      <c r="M52" s="14" t="str">
        <f t="shared" si="5"/>
        <v/>
      </c>
    </row>
    <row r="53" spans="1:13">
      <c r="A53" t="str">
        <f>drift!A200</f>
        <v>ROBERTSON</v>
      </c>
      <c r="B53" s="12">
        <f>drift!V200</f>
        <v>1.4606026695440644E-2</v>
      </c>
      <c r="C53" t="str">
        <f>counties!D200</f>
        <v>Robertson County</v>
      </c>
      <c r="D53">
        <f>counties!K200</f>
        <v>31.025480999999999</v>
      </c>
      <c r="E53">
        <f>counties!L200</f>
        <v>-96.514940999999993</v>
      </c>
      <c r="F53" s="1">
        <f>'2012'!G200</f>
        <v>11546</v>
      </c>
      <c r="G53" s="1"/>
      <c r="H53" s="14" t="str">
        <f t="shared" si="0"/>
        <v/>
      </c>
      <c r="I53" s="14" t="str">
        <f t="shared" si="1"/>
        <v/>
      </c>
      <c r="J53" s="14" t="str">
        <f t="shared" si="2"/>
        <v/>
      </c>
      <c r="K53" s="14">
        <f t="shared" si="3"/>
        <v>31.025480999999999</v>
      </c>
      <c r="L53" s="14" t="str">
        <f t="shared" si="4"/>
        <v/>
      </c>
      <c r="M53" s="14" t="str">
        <f t="shared" si="5"/>
        <v/>
      </c>
    </row>
    <row r="54" spans="1:13">
      <c r="A54" t="str">
        <f>drift!A37</f>
        <v>CASTRO</v>
      </c>
      <c r="B54" s="12">
        <f>drift!V37</f>
        <v>1.5212626041209987E-2</v>
      </c>
      <c r="C54" t="str">
        <f>counties!D37</f>
        <v>Castro County</v>
      </c>
      <c r="D54">
        <f>counties!K37</f>
        <v>34.533620999999997</v>
      </c>
      <c r="E54">
        <f>counties!L37</f>
        <v>-102.258786</v>
      </c>
      <c r="F54" s="1">
        <f>'2012'!G37</f>
        <v>4163</v>
      </c>
      <c r="G54" s="1"/>
      <c r="H54" s="14" t="str">
        <f t="shared" si="0"/>
        <v/>
      </c>
      <c r="I54" s="14" t="str">
        <f t="shared" si="1"/>
        <v/>
      </c>
      <c r="J54" s="14" t="str">
        <f t="shared" si="2"/>
        <v/>
      </c>
      <c r="K54" s="14">
        <f t="shared" si="3"/>
        <v>34.533620999999997</v>
      </c>
      <c r="L54" s="14" t="str">
        <f t="shared" si="4"/>
        <v/>
      </c>
      <c r="M54" s="14" t="str">
        <f t="shared" si="5"/>
        <v/>
      </c>
    </row>
    <row r="55" spans="1:13">
      <c r="A55" t="str">
        <f>drift!A234</f>
        <v>UVALDE</v>
      </c>
      <c r="B55" s="12">
        <f>drift!V234</f>
        <v>1.5418213595754793E-2</v>
      </c>
      <c r="C55" t="str">
        <f>counties!D234</f>
        <v>Uvalde County</v>
      </c>
      <c r="D55">
        <f>counties!K234</f>
        <v>29.350339999999999</v>
      </c>
      <c r="E55">
        <f>counties!L234</f>
        <v>-99.761073999999994</v>
      </c>
      <c r="F55" s="1">
        <f>'2012'!G234</f>
        <v>16194</v>
      </c>
      <c r="G55" s="1"/>
      <c r="H55" s="14" t="str">
        <f t="shared" si="0"/>
        <v/>
      </c>
      <c r="I55" s="14" t="str">
        <f t="shared" si="1"/>
        <v/>
      </c>
      <c r="J55" s="14" t="str">
        <f t="shared" si="2"/>
        <v/>
      </c>
      <c r="K55" s="14">
        <f t="shared" si="3"/>
        <v>29.350339999999999</v>
      </c>
      <c r="L55" s="14" t="str">
        <f t="shared" si="4"/>
        <v/>
      </c>
      <c r="M55" s="14" t="str">
        <f t="shared" si="5"/>
        <v/>
      </c>
    </row>
    <row r="56" spans="1:13">
      <c r="A56" t="str">
        <f>drift!A137</f>
        <v>KING</v>
      </c>
      <c r="B56" s="12">
        <f>drift!V137</f>
        <v>1.559224318658281E-2</v>
      </c>
      <c r="C56" t="str">
        <f>counties!D137</f>
        <v>King County</v>
      </c>
      <c r="D56">
        <f>counties!K137</f>
        <v>33.614159000000001</v>
      </c>
      <c r="E56">
        <f>counties!L137</f>
        <v>-100.25054799999999</v>
      </c>
      <c r="F56" s="1">
        <f>'2012'!G137</f>
        <v>186</v>
      </c>
      <c r="G56" s="1"/>
      <c r="H56" s="14" t="str">
        <f t="shared" si="0"/>
        <v/>
      </c>
      <c r="I56" s="14" t="str">
        <f t="shared" si="1"/>
        <v/>
      </c>
      <c r="J56" s="14" t="str">
        <f t="shared" si="2"/>
        <v/>
      </c>
      <c r="K56" s="14">
        <f t="shared" si="3"/>
        <v>33.614159000000001</v>
      </c>
      <c r="L56" s="14" t="str">
        <f t="shared" si="4"/>
        <v/>
      </c>
      <c r="M56" s="14" t="str">
        <f t="shared" si="5"/>
        <v/>
      </c>
    </row>
    <row r="57" spans="1:13">
      <c r="A57" t="str">
        <f>drift!A97</f>
        <v>HALE</v>
      </c>
      <c r="B57" s="12">
        <f>drift!V97</f>
        <v>1.6395587300377379E-2</v>
      </c>
      <c r="C57" t="str">
        <f>counties!D97</f>
        <v>Hale County</v>
      </c>
      <c r="D57">
        <f>counties!K97</f>
        <v>34.068435999999998</v>
      </c>
      <c r="E57">
        <f>counties!L97</f>
        <v>-101.82288800000001</v>
      </c>
      <c r="F57" s="1">
        <f>'2012'!G97</f>
        <v>19914</v>
      </c>
      <c r="G57" s="1"/>
      <c r="H57" s="14" t="str">
        <f t="shared" si="0"/>
        <v/>
      </c>
      <c r="I57" s="14" t="str">
        <f t="shared" si="1"/>
        <v/>
      </c>
      <c r="J57" s="14" t="str">
        <f t="shared" si="2"/>
        <v/>
      </c>
      <c r="K57" s="14">
        <f t="shared" si="3"/>
        <v>34.068435999999998</v>
      </c>
      <c r="L57" s="14" t="str">
        <f t="shared" si="4"/>
        <v/>
      </c>
      <c r="M57" s="14" t="str">
        <f t="shared" si="5"/>
        <v/>
      </c>
    </row>
    <row r="58" spans="1:13">
      <c r="A58" t="str">
        <f>drift!A104</f>
        <v>HARRISON</v>
      </c>
      <c r="B58" s="12">
        <f>drift!V104</f>
        <v>1.6443106700251175E-2</v>
      </c>
      <c r="C58" t="str">
        <f>counties!D104</f>
        <v>Harrison County</v>
      </c>
      <c r="D58">
        <f>counties!K104</f>
        <v>32.547992999999998</v>
      </c>
      <c r="E58">
        <f>counties!L104</f>
        <v>-94.374425000000002</v>
      </c>
      <c r="F58" s="1">
        <f>'2012'!G104</f>
        <v>41078</v>
      </c>
      <c r="G58" s="1"/>
      <c r="H58" s="14" t="str">
        <f t="shared" si="0"/>
        <v/>
      </c>
      <c r="I58" s="14" t="str">
        <f t="shared" si="1"/>
        <v/>
      </c>
      <c r="J58" s="14" t="str">
        <f t="shared" si="2"/>
        <v/>
      </c>
      <c r="K58" s="14">
        <f t="shared" si="3"/>
        <v>32.547992999999998</v>
      </c>
      <c r="L58" s="14" t="str">
        <f t="shared" si="4"/>
        <v/>
      </c>
      <c r="M58" s="14" t="str">
        <f t="shared" si="5"/>
        <v/>
      </c>
    </row>
    <row r="59" spans="1:13">
      <c r="A59" t="str">
        <f>drift!A89</f>
        <v>GLASSCOCK</v>
      </c>
      <c r="B59" s="12">
        <f>drift!V89</f>
        <v>1.6669833428336167E-2</v>
      </c>
      <c r="C59" t="str">
        <f>counties!D89</f>
        <v>Glasscock County</v>
      </c>
      <c r="D59">
        <f>counties!K89</f>
        <v>31.868590999999999</v>
      </c>
      <c r="E59">
        <f>counties!L89</f>
        <v>-101.528971</v>
      </c>
      <c r="F59" s="1">
        <f>'2012'!G89</f>
        <v>776</v>
      </c>
      <c r="G59" s="1"/>
      <c r="H59" s="14" t="str">
        <f t="shared" si="0"/>
        <v/>
      </c>
      <c r="I59" s="14" t="str">
        <f t="shared" si="1"/>
        <v/>
      </c>
      <c r="J59" s="14" t="str">
        <f t="shared" si="2"/>
        <v/>
      </c>
      <c r="K59" s="14">
        <f t="shared" si="3"/>
        <v>31.868590999999999</v>
      </c>
      <c r="L59" s="14" t="str">
        <f t="shared" si="4"/>
        <v/>
      </c>
      <c r="M59" s="14" t="str">
        <f t="shared" si="5"/>
        <v/>
      </c>
    </row>
    <row r="60" spans="1:13">
      <c r="A60" t="str">
        <f>drift!A98</f>
        <v>HALL</v>
      </c>
      <c r="B60" s="12">
        <f>drift!V98</f>
        <v>1.6805293253021492E-2</v>
      </c>
      <c r="C60" t="str">
        <f>counties!D98</f>
        <v>Hall County</v>
      </c>
      <c r="D60">
        <f>counties!K98</f>
        <v>34.453189000000002</v>
      </c>
      <c r="E60">
        <f>counties!L98</f>
        <v>-100.57634299999999</v>
      </c>
      <c r="F60" s="1">
        <f>'2012'!G98</f>
        <v>2050</v>
      </c>
      <c r="G60" s="1"/>
      <c r="H60" s="14" t="str">
        <f t="shared" si="0"/>
        <v/>
      </c>
      <c r="I60" s="14" t="str">
        <f t="shared" si="1"/>
        <v/>
      </c>
      <c r="J60" s="14" t="str">
        <f t="shared" si="2"/>
        <v/>
      </c>
      <c r="K60" s="14">
        <f t="shared" si="3"/>
        <v>34.453189000000002</v>
      </c>
      <c r="L60" s="14" t="str">
        <f t="shared" si="4"/>
        <v/>
      </c>
      <c r="M60" s="14" t="str">
        <f t="shared" si="5"/>
        <v/>
      </c>
    </row>
    <row r="61" spans="1:13">
      <c r="A61" t="str">
        <f>drift!A66</f>
        <v>DIMMIT</v>
      </c>
      <c r="B61" s="12">
        <f>drift!V66</f>
        <v>1.7394541666819613E-2</v>
      </c>
      <c r="C61" t="str">
        <f>counties!D66</f>
        <v>Dimmit County</v>
      </c>
      <c r="D61">
        <f>counties!K66</f>
        <v>28.423587000000001</v>
      </c>
      <c r="E61">
        <f>counties!L66</f>
        <v>-99.765871000000004</v>
      </c>
      <c r="F61" s="1">
        <f>'2012'!G66</f>
        <v>6963</v>
      </c>
      <c r="G61" s="1"/>
      <c r="H61" s="14" t="str">
        <f t="shared" si="0"/>
        <v/>
      </c>
      <c r="I61" s="14" t="str">
        <f t="shared" si="1"/>
        <v/>
      </c>
      <c r="J61" s="14" t="str">
        <f t="shared" si="2"/>
        <v/>
      </c>
      <c r="K61" s="14">
        <f t="shared" si="3"/>
        <v>28.423587000000001</v>
      </c>
      <c r="L61" s="14" t="str">
        <f t="shared" si="4"/>
        <v/>
      </c>
      <c r="M61" s="14" t="str">
        <f t="shared" si="5"/>
        <v/>
      </c>
    </row>
    <row r="62" spans="1:13">
      <c r="A62" t="str">
        <f>drift!A21</f>
        <v>BOWIE</v>
      </c>
      <c r="B62" s="12">
        <f>drift!V21</f>
        <v>1.8431148639829975E-2</v>
      </c>
      <c r="C62" t="str">
        <f>counties!D21</f>
        <v>Bowie County</v>
      </c>
      <c r="D62">
        <f>counties!K21</f>
        <v>33.446050999999997</v>
      </c>
      <c r="E62">
        <f>counties!L21</f>
        <v>-94.422375000000002</v>
      </c>
      <c r="F62" s="1">
        <f>'2012'!G21</f>
        <v>57307</v>
      </c>
      <c r="G62" s="1"/>
      <c r="H62" s="14" t="str">
        <f t="shared" si="0"/>
        <v/>
      </c>
      <c r="I62" s="14" t="str">
        <f t="shared" si="1"/>
        <v/>
      </c>
      <c r="J62" s="14" t="str">
        <f t="shared" si="2"/>
        <v/>
      </c>
      <c r="K62" s="14">
        <f t="shared" si="3"/>
        <v>33.446050999999997</v>
      </c>
      <c r="L62" s="14" t="str">
        <f t="shared" si="4"/>
        <v/>
      </c>
      <c r="M62" s="14" t="str">
        <f t="shared" si="5"/>
        <v/>
      </c>
    </row>
    <row r="63" spans="1:13">
      <c r="A63" t="str">
        <f>drift!A119</f>
        <v>HUTCHINSON</v>
      </c>
      <c r="B63" s="12">
        <f>drift!V119</f>
        <v>1.932640797054197E-2</v>
      </c>
      <c r="C63" t="str">
        <f>counties!D119</f>
        <v>Hutchinson County</v>
      </c>
      <c r="D63">
        <f>counties!K119</f>
        <v>35.837046999999998</v>
      </c>
      <c r="E63">
        <f>counties!L119</f>
        <v>-101.362746</v>
      </c>
      <c r="F63" s="1">
        <f>'2012'!G119</f>
        <v>13807</v>
      </c>
      <c r="G63" s="1"/>
      <c r="H63" s="14" t="str">
        <f t="shared" si="0"/>
        <v/>
      </c>
      <c r="I63" s="14" t="str">
        <f t="shared" si="1"/>
        <v/>
      </c>
      <c r="J63" s="14" t="str">
        <f t="shared" si="2"/>
        <v/>
      </c>
      <c r="K63" s="14">
        <f t="shared" si="3"/>
        <v>35.837046999999998</v>
      </c>
      <c r="L63" s="14" t="str">
        <f t="shared" si="4"/>
        <v/>
      </c>
      <c r="M63" s="14" t="str">
        <f t="shared" si="5"/>
        <v/>
      </c>
    </row>
    <row r="64" spans="1:13">
      <c r="A64" t="str">
        <f>drift!A246</f>
        <v>WILBARGER</v>
      </c>
      <c r="B64" s="12">
        <f>drift!V246</f>
        <v>1.9761347880807301E-2</v>
      </c>
      <c r="C64" t="str">
        <f>counties!D246</f>
        <v>Wilbarger County</v>
      </c>
      <c r="D64">
        <f>counties!K246</f>
        <v>34.084919999999997</v>
      </c>
      <c r="E64">
        <f>counties!L246</f>
        <v>-99.242440000000002</v>
      </c>
      <c r="F64" s="1">
        <f>'2012'!G246</f>
        <v>8002</v>
      </c>
      <c r="G64" s="1"/>
      <c r="H64" s="14" t="str">
        <f t="shared" si="0"/>
        <v/>
      </c>
      <c r="I64" s="14" t="str">
        <f t="shared" si="1"/>
        <v/>
      </c>
      <c r="J64" s="14" t="str">
        <f t="shared" si="2"/>
        <v/>
      </c>
      <c r="K64" s="14">
        <f t="shared" si="3"/>
        <v>34.084919999999997</v>
      </c>
      <c r="L64" s="14" t="str">
        <f t="shared" si="4"/>
        <v/>
      </c>
      <c r="M64" s="14" t="str">
        <f t="shared" si="5"/>
        <v/>
      </c>
    </row>
    <row r="65" spans="1:13">
      <c r="A65" t="str">
        <f>drift!A222</f>
        <v>TARRANT</v>
      </c>
      <c r="B65" s="12">
        <f>drift!V222</f>
        <v>2.0725733286279913E-2</v>
      </c>
      <c r="C65" t="str">
        <f>counties!D222</f>
        <v>Tarrant County</v>
      </c>
      <c r="D65">
        <f>counties!K222</f>
        <v>32.772039999999997</v>
      </c>
      <c r="E65">
        <f>counties!L222</f>
        <v>-97.291291000000001</v>
      </c>
      <c r="F65" s="1">
        <f>'2012'!G222</f>
        <v>974880</v>
      </c>
      <c r="G65" s="1"/>
      <c r="H65" s="14" t="str">
        <f t="shared" si="0"/>
        <v/>
      </c>
      <c r="I65" s="14" t="str">
        <f t="shared" si="1"/>
        <v/>
      </c>
      <c r="J65" s="14" t="str">
        <f t="shared" si="2"/>
        <v/>
      </c>
      <c r="K65" s="14">
        <f t="shared" si="3"/>
        <v>32.772039999999997</v>
      </c>
      <c r="L65" s="14" t="str">
        <f t="shared" si="4"/>
        <v/>
      </c>
      <c r="M65" s="14" t="str">
        <f t="shared" si="5"/>
        <v/>
      </c>
    </row>
    <row r="66" spans="1:13">
      <c r="A66" t="str">
        <f>drift!A235</f>
        <v>VAL VERDE</v>
      </c>
      <c r="B66" s="12">
        <f>drift!V235</f>
        <v>2.07262399923272E-2</v>
      </c>
      <c r="C66" t="str">
        <f>counties!D235</f>
        <v>Val Verde County</v>
      </c>
      <c r="D66">
        <f>counties!K235</f>
        <v>29.884961000000001</v>
      </c>
      <c r="E66">
        <f>counties!L235</f>
        <v>-101.146646</v>
      </c>
      <c r="F66" s="1">
        <f>'2012'!G235</f>
        <v>27533</v>
      </c>
      <c r="G66" s="1"/>
      <c r="H66" s="14" t="str">
        <f t="shared" si="0"/>
        <v/>
      </c>
      <c r="I66" s="14" t="str">
        <f t="shared" si="1"/>
        <v/>
      </c>
      <c r="J66" s="14" t="str">
        <f t="shared" si="2"/>
        <v/>
      </c>
      <c r="K66" s="14">
        <f t="shared" si="3"/>
        <v>29.884961000000001</v>
      </c>
      <c r="L66" s="14" t="str">
        <f t="shared" si="4"/>
        <v/>
      </c>
      <c r="M66" s="14" t="str">
        <f t="shared" si="5"/>
        <v/>
      </c>
    </row>
    <row r="67" spans="1:13">
      <c r="A67" t="str">
        <f>drift!A207</f>
        <v>SAN PATRICIO</v>
      </c>
      <c r="B67" s="12">
        <f>drift!V207</f>
        <v>2.0794646709858089E-2</v>
      </c>
      <c r="C67" t="str">
        <f>counties!D207</f>
        <v>San Patricio County</v>
      </c>
      <c r="D67">
        <f>counties!K207</f>
        <v>28.011782</v>
      </c>
      <c r="E67">
        <f>counties!L207</f>
        <v>-97.517165000000006</v>
      </c>
      <c r="F67" s="1">
        <f>'2012'!G207</f>
        <v>42806</v>
      </c>
      <c r="G67" s="1"/>
      <c r="H67" s="14" t="str">
        <f t="shared" si="0"/>
        <v/>
      </c>
      <c r="I67" s="14" t="str">
        <f t="shared" si="1"/>
        <v/>
      </c>
      <c r="J67" s="14" t="str">
        <f t="shared" si="2"/>
        <v/>
      </c>
      <c r="K67" s="14">
        <f t="shared" si="3"/>
        <v>28.011782</v>
      </c>
      <c r="L67" s="14" t="str">
        <f t="shared" si="4"/>
        <v/>
      </c>
      <c r="M67" s="14" t="str">
        <f t="shared" si="5"/>
        <v/>
      </c>
    </row>
    <row r="68" spans="1:13">
      <c r="A68" t="str">
        <f>drift!A175</f>
        <v>MOTLEY</v>
      </c>
      <c r="B68" s="12">
        <f>drift!V175</f>
        <v>2.1003386996567119E-2</v>
      </c>
      <c r="C68" t="str">
        <f>counties!D175</f>
        <v>Motley County</v>
      </c>
      <c r="D68">
        <f>counties!K175</f>
        <v>34.058382999999999</v>
      </c>
      <c r="E68">
        <f>counties!L175</f>
        <v>-100.793696</v>
      </c>
      <c r="F68" s="1">
        <f>'2012'!G175</f>
        <v>821</v>
      </c>
      <c r="G68" s="1"/>
      <c r="H68" s="14" t="str">
        <f t="shared" ref="H68:H131" si="6">IF(B68&lt;-0.03,D68,"")</f>
        <v/>
      </c>
      <c r="I68" s="14" t="str">
        <f t="shared" ref="I68:I131" si="7">IF(AND(B68&gt;=-0.03,B68&lt;-0.01),D68,"")</f>
        <v/>
      </c>
      <c r="J68" s="14" t="str">
        <f t="shared" ref="J68:J131" si="8">IF(AND(B68&gt;=-0.01,B68&lt;0.01),D68,"")</f>
        <v/>
      </c>
      <c r="K68" s="14">
        <f t="shared" ref="K68:K131" si="9">IF(AND(B68&gt;=0.01,B68&lt;0.03),D68,"")</f>
        <v>34.058382999999999</v>
      </c>
      <c r="L68" s="14" t="str">
        <f t="shared" ref="L68:L131" si="10">IF(AND(B68&gt;=0.03,B68&lt;0.06),D68,"")</f>
        <v/>
      </c>
      <c r="M68" s="14" t="str">
        <f t="shared" ref="M68:M131" si="11">IF(B68&gt;=0.06,D68,"")</f>
        <v/>
      </c>
    </row>
    <row r="69" spans="1:13">
      <c r="A69" t="str">
        <f>drift!A199</f>
        <v>ROBERTS</v>
      </c>
      <c r="B69" s="12">
        <f>drift!V199</f>
        <v>2.1413858596306623E-2</v>
      </c>
      <c r="C69" t="str">
        <f>counties!D199</f>
        <v>Roberts County</v>
      </c>
      <c r="D69">
        <f>counties!K199</f>
        <v>35.836216</v>
      </c>
      <c r="E69">
        <f>counties!L199</f>
        <v>-100.80755499999999</v>
      </c>
      <c r="F69" s="1">
        <f>'2012'!G199</f>
        <v>690</v>
      </c>
      <c r="G69" s="1"/>
      <c r="H69" s="14" t="str">
        <f t="shared" si="6"/>
        <v/>
      </c>
      <c r="I69" s="14" t="str">
        <f t="shared" si="7"/>
        <v/>
      </c>
      <c r="J69" s="14" t="str">
        <f t="shared" si="8"/>
        <v/>
      </c>
      <c r="K69" s="14">
        <f t="shared" si="9"/>
        <v>35.836216</v>
      </c>
      <c r="L69" s="14" t="str">
        <f t="shared" si="10"/>
        <v/>
      </c>
      <c r="M69" s="14" t="str">
        <f t="shared" si="11"/>
        <v/>
      </c>
    </row>
    <row r="70" spans="1:13">
      <c r="A70" t="str">
        <f>drift!A96</f>
        <v>GUADALUPE</v>
      </c>
      <c r="B70" s="12">
        <f>drift!V96</f>
        <v>2.1549304774519551E-2</v>
      </c>
      <c r="C70" t="str">
        <f>counties!D96</f>
        <v>Guadalupe County</v>
      </c>
      <c r="D70">
        <f>counties!K96</f>
        <v>29.583207999999999</v>
      </c>
      <c r="E70">
        <f>counties!L96</f>
        <v>-97.949027000000001</v>
      </c>
      <c r="F70" s="1">
        <f>'2012'!G96</f>
        <v>79474</v>
      </c>
      <c r="G70" s="1"/>
      <c r="H70" s="14" t="str">
        <f t="shared" si="6"/>
        <v/>
      </c>
      <c r="I70" s="14" t="str">
        <f t="shared" si="7"/>
        <v/>
      </c>
      <c r="J70" s="14" t="str">
        <f t="shared" si="8"/>
        <v/>
      </c>
      <c r="K70" s="14">
        <f t="shared" si="9"/>
        <v>29.583207999999999</v>
      </c>
      <c r="L70" s="14" t="str">
        <f t="shared" si="10"/>
        <v/>
      </c>
      <c r="M70" s="14" t="str">
        <f t="shared" si="11"/>
        <v/>
      </c>
    </row>
    <row r="71" spans="1:13">
      <c r="A71" t="str">
        <f>drift!A92</f>
        <v>GRAY</v>
      </c>
      <c r="B71" s="12">
        <f>drift!V92</f>
        <v>2.1733655084917758E-2</v>
      </c>
      <c r="C71" t="str">
        <f>counties!D92</f>
        <v>Gray County</v>
      </c>
      <c r="D71">
        <f>counties!K92</f>
        <v>35.402541999999997</v>
      </c>
      <c r="E71">
        <f>counties!L92</f>
        <v>-100.81237400000001</v>
      </c>
      <c r="F71" s="1">
        <f>'2012'!G92</f>
        <v>12830</v>
      </c>
      <c r="G71" s="1"/>
      <c r="H71" s="14" t="str">
        <f t="shared" si="6"/>
        <v/>
      </c>
      <c r="I71" s="14" t="str">
        <f t="shared" si="7"/>
        <v/>
      </c>
      <c r="J71" s="14" t="str">
        <f t="shared" si="8"/>
        <v/>
      </c>
      <c r="K71" s="14">
        <f t="shared" si="9"/>
        <v>35.402541999999997</v>
      </c>
      <c r="L71" s="14" t="str">
        <f t="shared" si="10"/>
        <v/>
      </c>
      <c r="M71" s="14" t="str">
        <f t="shared" si="11"/>
        <v/>
      </c>
    </row>
    <row r="72" spans="1:13">
      <c r="A72" t="str">
        <f>drift!A150</f>
        <v>LIPSCOMB</v>
      </c>
      <c r="B72" s="12">
        <f>drift!V150</f>
        <v>2.1877135833498706E-2</v>
      </c>
      <c r="C72" t="str">
        <f>counties!D150</f>
        <v>Lipscomb County</v>
      </c>
      <c r="D72">
        <f>counties!K150</f>
        <v>36.280200000000001</v>
      </c>
      <c r="E72">
        <f>counties!L150</f>
        <v>-100.272683</v>
      </c>
      <c r="F72" s="1">
        <f>'2012'!G150</f>
        <v>1926</v>
      </c>
      <c r="G72" s="1"/>
      <c r="H72" s="14" t="str">
        <f t="shared" si="6"/>
        <v/>
      </c>
      <c r="I72" s="14" t="str">
        <f t="shared" si="7"/>
        <v/>
      </c>
      <c r="J72" s="14" t="str">
        <f t="shared" si="8"/>
        <v/>
      </c>
      <c r="K72" s="14">
        <f t="shared" si="9"/>
        <v>36.280200000000001</v>
      </c>
      <c r="L72" s="14" t="str">
        <f t="shared" si="10"/>
        <v/>
      </c>
      <c r="M72" s="14" t="str">
        <f t="shared" si="11"/>
        <v/>
      </c>
    </row>
    <row r="73" spans="1:13">
      <c r="A73" t="str">
        <f>drift!A237</f>
        <v>VICTORIA</v>
      </c>
      <c r="B73" s="12">
        <f>drift!V237</f>
        <v>2.2108300223319333E-2</v>
      </c>
      <c r="C73" t="str">
        <f>counties!D237</f>
        <v>Victoria County</v>
      </c>
      <c r="D73">
        <f>counties!K237</f>
        <v>28.79637</v>
      </c>
      <c r="E73">
        <f>counties!L237</f>
        <v>-96.971198000000001</v>
      </c>
      <c r="F73" s="1">
        <f>'2012'!G237</f>
        <v>51501</v>
      </c>
      <c r="G73" s="1"/>
      <c r="H73" s="14" t="str">
        <f t="shared" si="6"/>
        <v/>
      </c>
      <c r="I73" s="14" t="str">
        <f t="shared" si="7"/>
        <v/>
      </c>
      <c r="J73" s="14" t="str">
        <f t="shared" si="8"/>
        <v/>
      </c>
      <c r="K73" s="14">
        <f t="shared" si="9"/>
        <v>28.79637</v>
      </c>
      <c r="L73" s="14" t="str">
        <f t="shared" si="10"/>
        <v/>
      </c>
      <c r="M73" s="14" t="str">
        <f t="shared" si="11"/>
        <v/>
      </c>
    </row>
    <row r="74" spans="1:13">
      <c r="A74" t="str">
        <f>drift!A31</f>
        <v>CALHOUN</v>
      </c>
      <c r="B74" s="12">
        <f>drift!V31</f>
        <v>2.2108441052016592E-2</v>
      </c>
      <c r="C74" t="str">
        <f>counties!D31</f>
        <v>Calhoun County</v>
      </c>
      <c r="D74">
        <f>counties!K31</f>
        <v>28.445366</v>
      </c>
      <c r="E74">
        <f>counties!L31</f>
        <v>-96.583299999999994</v>
      </c>
      <c r="F74" s="1">
        <f>'2012'!G31</f>
        <v>12511</v>
      </c>
      <c r="G74" s="1"/>
      <c r="H74" s="14" t="str">
        <f t="shared" si="6"/>
        <v/>
      </c>
      <c r="I74" s="14" t="str">
        <f t="shared" si="7"/>
        <v/>
      </c>
      <c r="J74" s="14" t="str">
        <f t="shared" si="8"/>
        <v/>
      </c>
      <c r="K74" s="14">
        <f t="shared" si="9"/>
        <v>28.445366</v>
      </c>
      <c r="L74" s="14" t="str">
        <f t="shared" si="10"/>
        <v/>
      </c>
      <c r="M74" s="14" t="str">
        <f t="shared" si="11"/>
        <v/>
      </c>
    </row>
    <row r="75" spans="1:13">
      <c r="A75" t="str">
        <f>drift!A19</f>
        <v>BORDEN</v>
      </c>
      <c r="B75" s="12">
        <f>drift!V19</f>
        <v>2.2471910112359605E-2</v>
      </c>
      <c r="C75" t="str">
        <f>counties!D19</f>
        <v>Borden County</v>
      </c>
      <c r="D75">
        <f>counties!K19</f>
        <v>32.744062</v>
      </c>
      <c r="E75">
        <f>counties!L19</f>
        <v>-101.43303299999999</v>
      </c>
      <c r="F75" s="1">
        <f>'2012'!G19</f>
        <v>431</v>
      </c>
      <c r="G75" s="1"/>
      <c r="H75" s="14" t="str">
        <f t="shared" si="6"/>
        <v/>
      </c>
      <c r="I75" s="14" t="str">
        <f t="shared" si="7"/>
        <v/>
      </c>
      <c r="J75" s="14" t="str">
        <f t="shared" si="8"/>
        <v/>
      </c>
      <c r="K75" s="14">
        <f t="shared" si="9"/>
        <v>32.744062</v>
      </c>
      <c r="L75" s="14" t="str">
        <f t="shared" si="10"/>
        <v/>
      </c>
      <c r="M75" s="14" t="str">
        <f t="shared" si="11"/>
        <v/>
      </c>
    </row>
    <row r="76" spans="1:13">
      <c r="A76" t="str">
        <f>drift!A81</f>
        <v>FORT BEND</v>
      </c>
      <c r="B76" s="12">
        <f>drift!V81</f>
        <v>2.2515800772305194E-2</v>
      </c>
      <c r="C76" t="str">
        <f>counties!D81</f>
        <v>Fort Bend County</v>
      </c>
      <c r="D76">
        <f>counties!K81</f>
        <v>29.526602</v>
      </c>
      <c r="E76">
        <f>counties!L81</f>
        <v>-95.771015000000006</v>
      </c>
      <c r="F76" s="1">
        <f>'2012'!G81</f>
        <v>339694</v>
      </c>
      <c r="G76" s="1"/>
      <c r="H76" s="14" t="str">
        <f t="shared" si="6"/>
        <v/>
      </c>
      <c r="I76" s="14" t="str">
        <f t="shared" si="7"/>
        <v/>
      </c>
      <c r="J76" s="14" t="str">
        <f t="shared" si="8"/>
        <v/>
      </c>
      <c r="K76" s="14">
        <f t="shared" si="9"/>
        <v>29.526602</v>
      </c>
      <c r="L76" s="14" t="str">
        <f t="shared" si="10"/>
        <v/>
      </c>
      <c r="M76" s="14" t="str">
        <f t="shared" si="11"/>
        <v/>
      </c>
    </row>
    <row r="77" spans="1:13">
      <c r="A77" t="str">
        <f>drift!A154</f>
        <v>LUBBOCK</v>
      </c>
      <c r="B77" s="12">
        <f>drift!V154</f>
        <v>2.2573025079833164E-2</v>
      </c>
      <c r="C77" t="str">
        <f>counties!D154</f>
        <v>Lubbock County</v>
      </c>
      <c r="D77">
        <f>counties!K154</f>
        <v>33.611469</v>
      </c>
      <c r="E77">
        <f>counties!L154</f>
        <v>-101.81994400000001</v>
      </c>
      <c r="F77" s="1">
        <f>'2012'!G154</f>
        <v>155708</v>
      </c>
      <c r="G77" s="1"/>
      <c r="H77" s="14" t="str">
        <f t="shared" si="6"/>
        <v/>
      </c>
      <c r="I77" s="14" t="str">
        <f t="shared" si="7"/>
        <v/>
      </c>
      <c r="J77" s="14" t="str">
        <f t="shared" si="8"/>
        <v/>
      </c>
      <c r="K77" s="14">
        <f t="shared" si="9"/>
        <v>33.611469</v>
      </c>
      <c r="L77" s="14" t="str">
        <f t="shared" si="10"/>
        <v/>
      </c>
      <c r="M77" s="14" t="str">
        <f t="shared" si="11"/>
        <v/>
      </c>
    </row>
    <row r="78" spans="1:13">
      <c r="A78" t="str">
        <f>drift!A167</f>
        <v>MIDLAND</v>
      </c>
      <c r="B78" s="12">
        <f>drift!V167</f>
        <v>2.3104535452191155E-2</v>
      </c>
      <c r="C78" t="str">
        <f>counties!D167</f>
        <v>Midland County</v>
      </c>
      <c r="D78">
        <f>counties!K167</f>
        <v>31.870895999999998</v>
      </c>
      <c r="E78">
        <f>counties!L167</f>
        <v>-102.024326</v>
      </c>
      <c r="F78" s="1">
        <f>'2012'!G167</f>
        <v>73644</v>
      </c>
      <c r="G78" s="1"/>
      <c r="H78" s="14" t="str">
        <f t="shared" si="6"/>
        <v/>
      </c>
      <c r="I78" s="14" t="str">
        <f t="shared" si="7"/>
        <v/>
      </c>
      <c r="J78" s="14" t="str">
        <f t="shared" si="8"/>
        <v/>
      </c>
      <c r="K78" s="14">
        <f t="shared" si="9"/>
        <v>31.870895999999998</v>
      </c>
      <c r="L78" s="14" t="str">
        <f t="shared" si="10"/>
        <v/>
      </c>
      <c r="M78" s="14" t="str">
        <f t="shared" si="11"/>
        <v/>
      </c>
    </row>
    <row r="79" spans="1:13">
      <c r="A79" t="str">
        <f>drift!A53</f>
        <v>COTTLE</v>
      </c>
      <c r="B79" s="12">
        <f>drift!V53</f>
        <v>2.3111994480249587E-2</v>
      </c>
      <c r="C79" t="str">
        <f>counties!D53</f>
        <v>Cottle County</v>
      </c>
      <c r="D79">
        <f>counties!K53</f>
        <v>34.091906000000002</v>
      </c>
      <c r="E79">
        <f>counties!L53</f>
        <v>-100.276442</v>
      </c>
      <c r="F79" s="1">
        <f>'2012'!G53</f>
        <v>1136</v>
      </c>
      <c r="G79" s="1"/>
      <c r="H79" s="14" t="str">
        <f t="shared" si="6"/>
        <v/>
      </c>
      <c r="I79" s="14" t="str">
        <f t="shared" si="7"/>
        <v/>
      </c>
      <c r="J79" s="14" t="str">
        <f t="shared" si="8"/>
        <v/>
      </c>
      <c r="K79" s="14">
        <f t="shared" si="9"/>
        <v>34.091906000000002</v>
      </c>
      <c r="L79" s="14" t="str">
        <f t="shared" si="10"/>
        <v/>
      </c>
      <c r="M79" s="14" t="str">
        <f t="shared" si="11"/>
        <v/>
      </c>
    </row>
    <row r="80" spans="1:13">
      <c r="A80" t="str">
        <f>drift!A75</f>
        <v>FALLS</v>
      </c>
      <c r="B80" s="12">
        <f>drift!V75</f>
        <v>2.3434361175597163E-2</v>
      </c>
      <c r="C80" t="str">
        <f>counties!D75</f>
        <v>Falls County</v>
      </c>
      <c r="D80">
        <f>counties!K75</f>
        <v>31.251930000000002</v>
      </c>
      <c r="E80">
        <f>counties!L75</f>
        <v>-96.934127000000004</v>
      </c>
      <c r="F80" s="1">
        <f>'2012'!G75</f>
        <v>9718</v>
      </c>
      <c r="G80" s="1"/>
      <c r="H80" s="14" t="str">
        <f t="shared" si="6"/>
        <v/>
      </c>
      <c r="I80" s="14" t="str">
        <f t="shared" si="7"/>
        <v/>
      </c>
      <c r="J80" s="14" t="str">
        <f t="shared" si="8"/>
        <v/>
      </c>
      <c r="K80" s="14">
        <f t="shared" si="9"/>
        <v>31.251930000000002</v>
      </c>
      <c r="L80" s="14" t="str">
        <f t="shared" si="10"/>
        <v/>
      </c>
      <c r="M80" s="14" t="str">
        <f t="shared" si="11"/>
        <v/>
      </c>
    </row>
    <row r="81" spans="1:13">
      <c r="A81" t="str">
        <f>drift!A58</f>
        <v>DALLAM</v>
      </c>
      <c r="B81" s="12">
        <f>drift!V58</f>
        <v>2.3679948568130493E-2</v>
      </c>
      <c r="C81" t="str">
        <f>counties!D58</f>
        <v>Dallam County</v>
      </c>
      <c r="D81">
        <f>counties!K58</f>
        <v>36.286369999999998</v>
      </c>
      <c r="E81">
        <f>counties!L58</f>
        <v>-102.59402</v>
      </c>
      <c r="F81" s="1">
        <f>'2012'!G58</f>
        <v>3106</v>
      </c>
      <c r="G81" s="1"/>
      <c r="H81" s="14" t="str">
        <f t="shared" si="6"/>
        <v/>
      </c>
      <c r="I81" s="14" t="str">
        <f t="shared" si="7"/>
        <v/>
      </c>
      <c r="J81" s="14" t="str">
        <f t="shared" si="8"/>
        <v/>
      </c>
      <c r="K81" s="14">
        <f t="shared" si="9"/>
        <v>36.286369999999998</v>
      </c>
      <c r="L81" s="14" t="str">
        <f t="shared" si="10"/>
        <v/>
      </c>
      <c r="M81" s="14" t="str">
        <f t="shared" si="11"/>
        <v/>
      </c>
    </row>
    <row r="82" spans="1:13">
      <c r="A82" t="str">
        <f>drift!A22</f>
        <v>BRAZORIA</v>
      </c>
      <c r="B82" s="12">
        <f>drift!V22</f>
        <v>2.3896531534916554E-2</v>
      </c>
      <c r="C82" t="str">
        <f>counties!D22</f>
        <v>Brazoria County</v>
      </c>
      <c r="D82">
        <f>counties!K22</f>
        <v>29.167816999999999</v>
      </c>
      <c r="E82">
        <f>counties!L22</f>
        <v>-95.434646999999998</v>
      </c>
      <c r="F82" s="1">
        <f>'2012'!G22</f>
        <v>178505</v>
      </c>
      <c r="G82" s="1"/>
      <c r="H82" s="14" t="str">
        <f t="shared" si="6"/>
        <v/>
      </c>
      <c r="I82" s="14" t="str">
        <f t="shared" si="7"/>
        <v/>
      </c>
      <c r="J82" s="14" t="str">
        <f t="shared" si="8"/>
        <v/>
      </c>
      <c r="K82" s="14">
        <f t="shared" si="9"/>
        <v>29.167816999999999</v>
      </c>
      <c r="L82" s="14" t="str">
        <f t="shared" si="10"/>
        <v/>
      </c>
      <c r="M82" s="14" t="str">
        <f t="shared" si="11"/>
        <v/>
      </c>
    </row>
    <row r="83" spans="1:13">
      <c r="A83" t="str">
        <f>drift!A8</f>
        <v>ARMSTRONG</v>
      </c>
      <c r="B83" s="12">
        <f>drift!V8</f>
        <v>2.4249767335686401E-2</v>
      </c>
      <c r="C83" t="str">
        <f>counties!D8</f>
        <v>Armstrong County</v>
      </c>
      <c r="D83">
        <f>counties!K8</f>
        <v>34.964179000000001</v>
      </c>
      <c r="E83">
        <f>counties!L8</f>
        <v>-101.35663599999999</v>
      </c>
      <c r="F83" s="1">
        <f>'2012'!G8</f>
        <v>1431</v>
      </c>
      <c r="G83" s="1"/>
      <c r="H83" s="14" t="str">
        <f t="shared" si="6"/>
        <v/>
      </c>
      <c r="I83" s="14" t="str">
        <f t="shared" si="7"/>
        <v/>
      </c>
      <c r="J83" s="14" t="str">
        <f t="shared" si="8"/>
        <v/>
      </c>
      <c r="K83" s="14">
        <f t="shared" si="9"/>
        <v>34.964179000000001</v>
      </c>
      <c r="L83" s="14" t="str">
        <f t="shared" si="10"/>
        <v/>
      </c>
      <c r="M83" s="14" t="str">
        <f t="shared" si="11"/>
        <v/>
      </c>
    </row>
    <row r="84" spans="1:13">
      <c r="A84" t="str">
        <f>drift!A79</f>
        <v>FLOYD</v>
      </c>
      <c r="B84" s="12">
        <f>drift!V79</f>
        <v>2.4703703618463746E-2</v>
      </c>
      <c r="C84" t="str">
        <f>counties!D79</f>
        <v>Floyd County</v>
      </c>
      <c r="D84">
        <f>counties!K79</f>
        <v>34.073729999999998</v>
      </c>
      <c r="E84">
        <f>counties!L79</f>
        <v>-101.303274</v>
      </c>
      <c r="F84" s="1">
        <f>'2012'!G79</f>
        <v>4310</v>
      </c>
      <c r="G84" s="1"/>
      <c r="H84" s="14" t="str">
        <f t="shared" si="6"/>
        <v/>
      </c>
      <c r="I84" s="14" t="str">
        <f t="shared" si="7"/>
        <v/>
      </c>
      <c r="J84" s="14" t="str">
        <f t="shared" si="8"/>
        <v/>
      </c>
      <c r="K84" s="14">
        <f t="shared" si="9"/>
        <v>34.073729999999998</v>
      </c>
      <c r="L84" s="14" t="str">
        <f t="shared" si="10"/>
        <v/>
      </c>
      <c r="M84" s="14" t="str">
        <f t="shared" si="11"/>
        <v/>
      </c>
    </row>
    <row r="85" spans="1:13">
      <c r="A85" t="str">
        <f>drift!A203</f>
        <v>RUSK</v>
      </c>
      <c r="B85" s="12">
        <f>drift!V203</f>
        <v>2.5254884948235579E-2</v>
      </c>
      <c r="C85" t="str">
        <f>counties!D203</f>
        <v>Rusk County</v>
      </c>
      <c r="D85">
        <f>counties!K203</f>
        <v>32.109423</v>
      </c>
      <c r="E85">
        <f>counties!L203</f>
        <v>-94.756382000000002</v>
      </c>
      <c r="F85" s="1">
        <f>'2012'!G203</f>
        <v>30867</v>
      </c>
      <c r="G85" s="1"/>
      <c r="H85" s="14" t="str">
        <f t="shared" si="6"/>
        <v/>
      </c>
      <c r="I85" s="14" t="str">
        <f t="shared" si="7"/>
        <v/>
      </c>
      <c r="J85" s="14" t="str">
        <f t="shared" si="8"/>
        <v/>
      </c>
      <c r="K85" s="14">
        <f t="shared" si="9"/>
        <v>32.109423</v>
      </c>
      <c r="L85" s="14" t="str">
        <f t="shared" si="10"/>
        <v/>
      </c>
      <c r="M85" s="14" t="str">
        <f t="shared" si="11"/>
        <v/>
      </c>
    </row>
    <row r="86" spans="1:13">
      <c r="A86" t="str">
        <f>drift!A67</f>
        <v>DONLEY</v>
      </c>
      <c r="B86" s="12">
        <f>drift!V67</f>
        <v>2.5303875303875345E-2</v>
      </c>
      <c r="C86" t="str">
        <f>counties!D67</f>
        <v>Donley County</v>
      </c>
      <c r="D86">
        <f>counties!K67</f>
        <v>34.955036</v>
      </c>
      <c r="E86">
        <f>counties!L67</f>
        <v>-100.81584599999999</v>
      </c>
      <c r="F86" s="1">
        <f>'2012'!G67</f>
        <v>2468</v>
      </c>
      <c r="G86" s="1"/>
      <c r="H86" s="14" t="str">
        <f t="shared" si="6"/>
        <v/>
      </c>
      <c r="I86" s="14" t="str">
        <f t="shared" si="7"/>
        <v/>
      </c>
      <c r="J86" s="14" t="str">
        <f t="shared" si="8"/>
        <v/>
      </c>
      <c r="K86" s="14">
        <f t="shared" si="9"/>
        <v>34.955036</v>
      </c>
      <c r="L86" s="14" t="str">
        <f t="shared" si="10"/>
        <v/>
      </c>
      <c r="M86" s="14" t="str">
        <f t="shared" si="11"/>
        <v/>
      </c>
    </row>
    <row r="87" spans="1:13">
      <c r="A87" t="str">
        <f>drift!A212</f>
        <v>SHELBY</v>
      </c>
      <c r="B87" s="12">
        <f>drift!V212</f>
        <v>2.533480670069721E-2</v>
      </c>
      <c r="C87" t="str">
        <f>counties!D212</f>
        <v>Shelby County</v>
      </c>
      <c r="D87">
        <f>counties!K212</f>
        <v>31.790137000000001</v>
      </c>
      <c r="E87">
        <f>counties!L212</f>
        <v>-94.142565000000005</v>
      </c>
      <c r="F87" s="1">
        <f>'2012'!G212</f>
        <v>14387</v>
      </c>
      <c r="G87" s="1"/>
      <c r="H87" s="14" t="str">
        <f t="shared" si="6"/>
        <v/>
      </c>
      <c r="I87" s="14" t="str">
        <f t="shared" si="7"/>
        <v/>
      </c>
      <c r="J87" s="14" t="str">
        <f t="shared" si="8"/>
        <v/>
      </c>
      <c r="K87" s="14">
        <f t="shared" si="9"/>
        <v>31.790137000000001</v>
      </c>
      <c r="L87" s="14" t="str">
        <f t="shared" si="10"/>
        <v/>
      </c>
      <c r="M87" s="14" t="str">
        <f t="shared" si="11"/>
        <v/>
      </c>
    </row>
    <row r="88" spans="1:13">
      <c r="A88" t="str">
        <f>drift!A229</f>
        <v>TRAVIS</v>
      </c>
      <c r="B88" s="12">
        <f>drift!V229</f>
        <v>2.5638460906099392E-2</v>
      </c>
      <c r="C88" t="str">
        <f>counties!D229</f>
        <v>Travis County</v>
      </c>
      <c r="D88">
        <f>counties!K229</f>
        <v>30.239512999999999</v>
      </c>
      <c r="E88">
        <f>counties!L229</f>
        <v>-97.691270000000003</v>
      </c>
      <c r="F88" s="1">
        <f>'2012'!G229</f>
        <v>632962</v>
      </c>
      <c r="G88" s="1"/>
      <c r="H88" s="14" t="str">
        <f t="shared" si="6"/>
        <v/>
      </c>
      <c r="I88" s="14" t="str">
        <f t="shared" si="7"/>
        <v/>
      </c>
      <c r="J88" s="14" t="str">
        <f t="shared" si="8"/>
        <v/>
      </c>
      <c r="K88" s="14">
        <f t="shared" si="9"/>
        <v>30.239512999999999</v>
      </c>
      <c r="L88" s="14" t="str">
        <f t="shared" si="10"/>
        <v/>
      </c>
      <c r="M88" s="14" t="str">
        <f t="shared" si="11"/>
        <v/>
      </c>
    </row>
    <row r="89" spans="1:13">
      <c r="A89" t="str">
        <f>drift!A112</f>
        <v>HOCKLEY</v>
      </c>
      <c r="B89" s="12">
        <f>drift!V112</f>
        <v>2.5735668562899994E-2</v>
      </c>
      <c r="C89" t="str">
        <f>counties!D112</f>
        <v>Hockley County</v>
      </c>
      <c r="D89">
        <f>counties!K112</f>
        <v>33.605932000000003</v>
      </c>
      <c r="E89">
        <f>counties!L112</f>
        <v>-102.34339799999999</v>
      </c>
      <c r="F89" s="1">
        <f>'2012'!G112</f>
        <v>13484</v>
      </c>
      <c r="G89" s="1"/>
      <c r="H89" s="14" t="str">
        <f t="shared" si="6"/>
        <v/>
      </c>
      <c r="I89" s="14" t="str">
        <f t="shared" si="7"/>
        <v/>
      </c>
      <c r="J89" s="14" t="str">
        <f t="shared" si="8"/>
        <v/>
      </c>
      <c r="K89" s="14">
        <f t="shared" si="9"/>
        <v>33.605932000000003</v>
      </c>
      <c r="L89" s="14" t="str">
        <f t="shared" si="10"/>
        <v/>
      </c>
      <c r="M89" s="14" t="str">
        <f t="shared" si="11"/>
        <v/>
      </c>
    </row>
    <row r="90" spans="1:13">
      <c r="A90" t="str">
        <f>drift!A224</f>
        <v>TERRELL</v>
      </c>
      <c r="B90" s="12">
        <f>drift!V224</f>
        <v>2.5939002022633217E-2</v>
      </c>
      <c r="C90" t="str">
        <f>counties!D224</f>
        <v>Terrell County</v>
      </c>
      <c r="D90">
        <f>counties!K224</f>
        <v>30.232332</v>
      </c>
      <c r="E90">
        <f>counties!L224</f>
        <v>-102.07253900000001</v>
      </c>
      <c r="F90" s="1">
        <f>'2012'!G224</f>
        <v>894</v>
      </c>
      <c r="G90" s="1"/>
      <c r="H90" s="14" t="str">
        <f t="shared" si="6"/>
        <v/>
      </c>
      <c r="I90" s="14" t="str">
        <f t="shared" si="7"/>
        <v/>
      </c>
      <c r="J90" s="14" t="str">
        <f t="shared" si="8"/>
        <v/>
      </c>
      <c r="K90" s="14">
        <f t="shared" si="9"/>
        <v>30.232332</v>
      </c>
      <c r="L90" s="14" t="str">
        <f t="shared" si="10"/>
        <v/>
      </c>
      <c r="M90" s="14" t="str">
        <f t="shared" si="11"/>
        <v/>
      </c>
    </row>
    <row r="91" spans="1:13">
      <c r="A91" t="str">
        <f>drift!A6</f>
        <v>ARANSAS</v>
      </c>
      <c r="B91" s="12">
        <f>drift!V6</f>
        <v>2.6357729816014253E-2</v>
      </c>
      <c r="C91" t="str">
        <f>counties!D6</f>
        <v>Aransas County</v>
      </c>
      <c r="D91">
        <f>counties!K6</f>
        <v>28.104225</v>
      </c>
      <c r="E91">
        <f>counties!L6</f>
        <v>-96.977982999999995</v>
      </c>
      <c r="F91" s="1">
        <f>'2012'!G6</f>
        <v>15883</v>
      </c>
      <c r="G91" s="1"/>
      <c r="H91" s="14" t="str">
        <f t="shared" si="6"/>
        <v/>
      </c>
      <c r="I91" s="14" t="str">
        <f t="shared" si="7"/>
        <v/>
      </c>
      <c r="J91" s="14" t="str">
        <f t="shared" si="8"/>
        <v/>
      </c>
      <c r="K91" s="14">
        <f t="shared" si="9"/>
        <v>28.104225</v>
      </c>
      <c r="L91" s="14" t="str">
        <f t="shared" si="10"/>
        <v/>
      </c>
      <c r="M91" s="14" t="str">
        <f t="shared" si="11"/>
        <v/>
      </c>
    </row>
    <row r="92" spans="1:13">
      <c r="A92" t="str">
        <f>drift!A30</f>
        <v>CALDWELL</v>
      </c>
      <c r="B92" s="12">
        <f>drift!V30</f>
        <v>2.6382265828438833E-2</v>
      </c>
      <c r="C92" t="str">
        <f>counties!D30</f>
        <v>Caldwell County</v>
      </c>
      <c r="D92">
        <f>counties!K30</f>
        <v>29.840422</v>
      </c>
      <c r="E92">
        <f>counties!L30</f>
        <v>-97.631096999999997</v>
      </c>
      <c r="F92" s="1">
        <f>'2012'!G30</f>
        <v>20791</v>
      </c>
      <c r="G92" s="1"/>
      <c r="H92" s="14" t="str">
        <f t="shared" si="6"/>
        <v/>
      </c>
      <c r="I92" s="14" t="str">
        <f t="shared" si="7"/>
        <v/>
      </c>
      <c r="J92" s="14" t="str">
        <f t="shared" si="8"/>
        <v/>
      </c>
      <c r="K92" s="14">
        <f t="shared" si="9"/>
        <v>29.840422</v>
      </c>
      <c r="L92" s="14" t="str">
        <f t="shared" si="10"/>
        <v/>
      </c>
      <c r="M92" s="14" t="str">
        <f t="shared" si="11"/>
        <v/>
      </c>
    </row>
    <row r="93" spans="1:13">
      <c r="A93" t="str">
        <f>drift!A72</f>
        <v>ELLIS</v>
      </c>
      <c r="B93" s="12">
        <f>drift!V72</f>
        <v>2.740604442613237E-2</v>
      </c>
      <c r="C93" t="str">
        <f>counties!D72</f>
        <v>Ellis County</v>
      </c>
      <c r="D93">
        <f>counties!K72</f>
        <v>32.347279</v>
      </c>
      <c r="E93">
        <f>counties!L72</f>
        <v>-96.798336000000006</v>
      </c>
      <c r="F93" s="1">
        <f>'2012'!G73</f>
        <v>383737</v>
      </c>
      <c r="G93" s="1"/>
      <c r="H93" s="14" t="str">
        <f t="shared" si="6"/>
        <v/>
      </c>
      <c r="I93" s="14" t="str">
        <f t="shared" si="7"/>
        <v/>
      </c>
      <c r="J93" s="14" t="str">
        <f t="shared" si="8"/>
        <v/>
      </c>
      <c r="K93" s="14">
        <f t="shared" si="9"/>
        <v>32.347279</v>
      </c>
      <c r="L93" s="14" t="str">
        <f t="shared" si="10"/>
        <v/>
      </c>
      <c r="M93" s="14" t="str">
        <f t="shared" si="11"/>
        <v/>
      </c>
    </row>
    <row r="94" spans="1:13">
      <c r="A94" t="str">
        <f>drift!A190</f>
        <v>POTTER</v>
      </c>
      <c r="B94" s="12">
        <f>drift!V190</f>
        <v>2.7560850054796804E-2</v>
      </c>
      <c r="C94" t="str">
        <f>counties!D190</f>
        <v>Potter County</v>
      </c>
      <c r="D94">
        <f>counties!K190</f>
        <v>35.398674999999997</v>
      </c>
      <c r="E94">
        <f>counties!L190</f>
        <v>-101.893804</v>
      </c>
      <c r="F94" s="1">
        <f>'2012'!G190</f>
        <v>52296</v>
      </c>
      <c r="G94" s="1"/>
      <c r="H94" s="14" t="str">
        <f t="shared" si="6"/>
        <v/>
      </c>
      <c r="I94" s="14" t="str">
        <f t="shared" si="7"/>
        <v/>
      </c>
      <c r="J94" s="14" t="str">
        <f t="shared" si="8"/>
        <v/>
      </c>
      <c r="K94" s="14">
        <f t="shared" si="9"/>
        <v>35.398674999999997</v>
      </c>
      <c r="L94" s="14" t="str">
        <f t="shared" si="10"/>
        <v/>
      </c>
      <c r="M94" s="14" t="str">
        <f t="shared" si="11"/>
        <v/>
      </c>
    </row>
    <row r="95" spans="1:13">
      <c r="A95" t="str">
        <f>drift!A165</f>
        <v>MEDINA</v>
      </c>
      <c r="B95" s="12">
        <f>drift!V165</f>
        <v>2.7641703241295446E-2</v>
      </c>
      <c r="C95" t="str">
        <f>counties!D165</f>
        <v>Medina County</v>
      </c>
      <c r="D95">
        <f>counties!K165</f>
        <v>29.353660999999999</v>
      </c>
      <c r="E95">
        <f>counties!L165</f>
        <v>-99.111085000000003</v>
      </c>
      <c r="F95" s="1">
        <f>'2012'!G165</f>
        <v>27315</v>
      </c>
      <c r="G95" s="1"/>
      <c r="H95" s="14" t="str">
        <f t="shared" si="6"/>
        <v/>
      </c>
      <c r="I95" s="14" t="str">
        <f t="shared" si="7"/>
        <v/>
      </c>
      <c r="J95" s="14" t="str">
        <f t="shared" si="8"/>
        <v/>
      </c>
      <c r="K95" s="14">
        <f t="shared" si="9"/>
        <v>29.353660999999999</v>
      </c>
      <c r="L95" s="14" t="str">
        <f t="shared" si="10"/>
        <v/>
      </c>
      <c r="M95" s="14" t="str">
        <f t="shared" si="11"/>
        <v/>
      </c>
    </row>
    <row r="96" spans="1:13">
      <c r="A96" t="str">
        <f>drift!A85</f>
        <v>GAINES</v>
      </c>
      <c r="B96" s="12">
        <f>drift!V85</f>
        <v>2.7972767520325514E-2</v>
      </c>
      <c r="C96" t="str">
        <f>counties!D85</f>
        <v>Gaines County</v>
      </c>
      <c r="D96">
        <f>counties!K85</f>
        <v>32.743941999999997</v>
      </c>
      <c r="E96">
        <f>counties!L85</f>
        <v>-102.631561</v>
      </c>
      <c r="F96" s="1">
        <f>'2012'!G85</f>
        <v>7679</v>
      </c>
      <c r="G96" s="1"/>
      <c r="H96" s="14" t="str">
        <f t="shared" si="6"/>
        <v/>
      </c>
      <c r="I96" s="14" t="str">
        <f t="shared" si="7"/>
        <v/>
      </c>
      <c r="J96" s="14" t="str">
        <f t="shared" si="8"/>
        <v/>
      </c>
      <c r="K96" s="14">
        <f t="shared" si="9"/>
        <v>32.743941999999997</v>
      </c>
      <c r="L96" s="14" t="str">
        <f t="shared" si="10"/>
        <v/>
      </c>
      <c r="M96" s="14" t="str">
        <f t="shared" si="11"/>
        <v/>
      </c>
    </row>
    <row r="97" spans="1:13">
      <c r="A97" t="str">
        <f>drift!A151</f>
        <v>LIVE OAK</v>
      </c>
      <c r="B97" s="12">
        <f>drift!V151</f>
        <v>2.8030540905974233E-2</v>
      </c>
      <c r="C97" t="str">
        <f>counties!D151</f>
        <v>Live Oak County</v>
      </c>
      <c r="D97">
        <f>counties!K151</f>
        <v>28.351534999999998</v>
      </c>
      <c r="E97">
        <f>counties!L151</f>
        <v>-98.126960999999994</v>
      </c>
      <c r="F97" s="1">
        <f>'2012'!G151</f>
        <v>7162</v>
      </c>
      <c r="G97" s="1"/>
      <c r="H97" s="14" t="str">
        <f t="shared" si="6"/>
        <v/>
      </c>
      <c r="I97" s="14" t="str">
        <f t="shared" si="7"/>
        <v/>
      </c>
      <c r="J97" s="14" t="str">
        <f t="shared" si="8"/>
        <v/>
      </c>
      <c r="K97" s="14">
        <f t="shared" si="9"/>
        <v>28.351534999999998</v>
      </c>
      <c r="L97" s="14" t="str">
        <f t="shared" si="10"/>
        <v/>
      </c>
      <c r="M97" s="14" t="str">
        <f t="shared" si="11"/>
        <v/>
      </c>
    </row>
    <row r="98" spans="1:13">
      <c r="A98" t="str">
        <f>drift!A158</f>
        <v>MARTIN</v>
      </c>
      <c r="B98" s="12">
        <f>drift!V158</f>
        <v>2.8544542846081544E-2</v>
      </c>
      <c r="C98" t="str">
        <f>counties!D158</f>
        <v>McMullen County</v>
      </c>
      <c r="D98">
        <f>counties!K158</f>
        <v>28.384922</v>
      </c>
      <c r="E98">
        <f>counties!L158</f>
        <v>-98.578852999999995</v>
      </c>
      <c r="F98" s="1">
        <f>'2012'!G158</f>
        <v>3003</v>
      </c>
      <c r="G98" s="1"/>
      <c r="H98" s="14" t="str">
        <f t="shared" si="6"/>
        <v/>
      </c>
      <c r="I98" s="14" t="str">
        <f t="shared" si="7"/>
        <v/>
      </c>
      <c r="J98" s="14" t="str">
        <f t="shared" si="8"/>
        <v/>
      </c>
      <c r="K98" s="14">
        <f t="shared" si="9"/>
        <v>28.384922</v>
      </c>
      <c r="L98" s="14" t="str">
        <f t="shared" si="10"/>
        <v/>
      </c>
      <c r="M98" s="14" t="str">
        <f t="shared" si="11"/>
        <v/>
      </c>
    </row>
    <row r="99" spans="1:13">
      <c r="A99" t="str">
        <f>drift!A182</f>
        <v>OLDHAM</v>
      </c>
      <c r="B99" s="12">
        <f>drift!V182</f>
        <v>2.8628268645867205E-2</v>
      </c>
      <c r="C99" t="str">
        <f>counties!D182</f>
        <v>Oldham County</v>
      </c>
      <c r="D99">
        <f>counties!K182</f>
        <v>35.401921000000002</v>
      </c>
      <c r="E99">
        <f>counties!L182</f>
        <v>-102.59762000000001</v>
      </c>
      <c r="F99" s="1">
        <f>'2012'!G182</f>
        <v>1378</v>
      </c>
      <c r="G99" s="1"/>
      <c r="H99" s="14" t="str">
        <f t="shared" si="6"/>
        <v/>
      </c>
      <c r="I99" s="14" t="str">
        <f t="shared" si="7"/>
        <v/>
      </c>
      <c r="J99" s="14" t="str">
        <f t="shared" si="8"/>
        <v/>
      </c>
      <c r="K99" s="14">
        <f t="shared" si="9"/>
        <v>35.401921000000002</v>
      </c>
      <c r="L99" s="14" t="str">
        <f t="shared" si="10"/>
        <v/>
      </c>
      <c r="M99" s="14" t="str">
        <f t="shared" si="11"/>
        <v/>
      </c>
    </row>
    <row r="100" spans="1:13">
      <c r="A100" t="str">
        <f>drift!A65</f>
        <v>DICKENS</v>
      </c>
      <c r="B100" s="12">
        <f>drift!V65</f>
        <v>2.8665249271083049E-2</v>
      </c>
      <c r="C100" t="str">
        <f>counties!D65</f>
        <v>Dickens County</v>
      </c>
      <c r="D100">
        <f>counties!K65</f>
        <v>33.614666</v>
      </c>
      <c r="E100">
        <f>counties!L65</f>
        <v>-100.786095</v>
      </c>
      <c r="F100" s="1">
        <f>'2012'!G65</f>
        <v>1371</v>
      </c>
      <c r="G100" s="1"/>
      <c r="H100" s="14" t="str">
        <f t="shared" si="6"/>
        <v/>
      </c>
      <c r="I100" s="14" t="str">
        <f t="shared" si="7"/>
        <v/>
      </c>
      <c r="J100" s="14" t="str">
        <f t="shared" si="8"/>
        <v/>
      </c>
      <c r="K100" s="14">
        <f t="shared" si="9"/>
        <v>33.614666</v>
      </c>
      <c r="L100" s="14" t="str">
        <f t="shared" si="10"/>
        <v/>
      </c>
      <c r="M100" s="14" t="str">
        <f t="shared" si="11"/>
        <v/>
      </c>
    </row>
    <row r="101" spans="1:13">
      <c r="A101" t="str">
        <f>drift!A210</f>
        <v>SCURRY</v>
      </c>
      <c r="B101" s="12">
        <f>drift!V210</f>
        <v>2.8928202279005499E-2</v>
      </c>
      <c r="C101" t="str">
        <f>counties!D210</f>
        <v>Scurry County</v>
      </c>
      <c r="D101">
        <f>counties!K210</f>
        <v>32.744461999999999</v>
      </c>
      <c r="E101">
        <f>counties!L210</f>
        <v>-100.913399</v>
      </c>
      <c r="F101" s="1">
        <f>'2012'!G210</f>
        <v>9404</v>
      </c>
      <c r="G101" s="1"/>
      <c r="H101" s="14" t="str">
        <f t="shared" si="6"/>
        <v/>
      </c>
      <c r="I101" s="14" t="str">
        <f t="shared" si="7"/>
        <v/>
      </c>
      <c r="J101" s="14" t="str">
        <f t="shared" si="8"/>
        <v/>
      </c>
      <c r="K101" s="14">
        <f t="shared" si="9"/>
        <v>32.744461999999999</v>
      </c>
      <c r="L101" s="14" t="str">
        <f t="shared" si="10"/>
        <v/>
      </c>
      <c r="M101" s="14" t="str">
        <f t="shared" si="11"/>
        <v/>
      </c>
    </row>
    <row r="102" spans="1:13">
      <c r="A102" t="str">
        <f>drift!A174</f>
        <v>MORRIS</v>
      </c>
      <c r="B102" s="12">
        <f>drift!V174</f>
        <v>2.8996243686790102E-2</v>
      </c>
      <c r="C102" t="str">
        <f>counties!D174</f>
        <v>Morris County</v>
      </c>
      <c r="D102">
        <f>counties!K174</f>
        <v>33.116466000000003</v>
      </c>
      <c r="E102">
        <f>counties!L174</f>
        <v>-94.731264999999993</v>
      </c>
      <c r="F102" s="1">
        <f>'2012'!G174</f>
        <v>8411</v>
      </c>
      <c r="G102" s="1"/>
      <c r="H102" s="14" t="str">
        <f t="shared" si="6"/>
        <v/>
      </c>
      <c r="I102" s="14" t="str">
        <f t="shared" si="7"/>
        <v/>
      </c>
      <c r="J102" s="14" t="str">
        <f t="shared" si="8"/>
        <v/>
      </c>
      <c r="K102" s="14">
        <f t="shared" si="9"/>
        <v>33.116466000000003</v>
      </c>
      <c r="L102" s="14" t="str">
        <f t="shared" si="10"/>
        <v/>
      </c>
      <c r="M102" s="14" t="str">
        <f t="shared" si="11"/>
        <v/>
      </c>
    </row>
    <row r="103" spans="1:13">
      <c r="A103" t="str">
        <f>drift!A193</f>
        <v>RANDALL</v>
      </c>
      <c r="B103" s="12">
        <f>drift!V193</f>
        <v>2.9746926592449485E-2</v>
      </c>
      <c r="C103" t="str">
        <f>counties!D193</f>
        <v>Randall County</v>
      </c>
      <c r="D103">
        <f>counties!K193</f>
        <v>34.962529000000004</v>
      </c>
      <c r="E103">
        <f>counties!L193</f>
        <v>-101.89554699999999</v>
      </c>
      <c r="F103" s="1">
        <f>'2012'!G193</f>
        <v>78745</v>
      </c>
      <c r="G103" s="1"/>
      <c r="H103" s="14" t="str">
        <f t="shared" si="6"/>
        <v/>
      </c>
      <c r="I103" s="14" t="str">
        <f t="shared" si="7"/>
        <v/>
      </c>
      <c r="J103" s="14" t="str">
        <f t="shared" si="8"/>
        <v/>
      </c>
      <c r="K103" s="14">
        <f t="shared" si="9"/>
        <v>34.962529000000004</v>
      </c>
      <c r="L103" s="14" t="str">
        <f t="shared" si="10"/>
        <v/>
      </c>
      <c r="M103" s="14" t="str">
        <f t="shared" si="11"/>
        <v/>
      </c>
    </row>
    <row r="104" spans="1:13">
      <c r="A104" t="str">
        <f>drift!A105</f>
        <v>HARTLEY</v>
      </c>
      <c r="B104" s="12">
        <f>drift!V105</f>
        <v>3.0300634004077898E-2</v>
      </c>
      <c r="C104" t="str">
        <f>counties!D105</f>
        <v>Hartley County</v>
      </c>
      <c r="D104">
        <f>counties!K105</f>
        <v>35.840243999999998</v>
      </c>
      <c r="E104">
        <f>counties!L105</f>
        <v>-102.61004699999999</v>
      </c>
      <c r="F104" s="1">
        <f>'2012'!G105</f>
        <v>2863</v>
      </c>
      <c r="G104" s="1"/>
      <c r="H104" s="14" t="str">
        <f t="shared" si="6"/>
        <v/>
      </c>
      <c r="I104" s="14" t="str">
        <f t="shared" si="7"/>
        <v/>
      </c>
      <c r="J104" s="14" t="str">
        <f t="shared" si="8"/>
        <v/>
      </c>
      <c r="K104" s="14" t="str">
        <f t="shared" si="9"/>
        <v/>
      </c>
      <c r="L104" s="14">
        <f t="shared" si="10"/>
        <v>35.840243999999998</v>
      </c>
      <c r="M104" s="14" t="str">
        <f t="shared" si="11"/>
        <v/>
      </c>
    </row>
    <row r="105" spans="1:13">
      <c r="A105" t="str">
        <f>drift!A163</f>
        <v>MCLENNAN</v>
      </c>
      <c r="B105" s="12">
        <f>drift!V163</f>
        <v>3.0369925009863463E-2</v>
      </c>
      <c r="C105" t="str">
        <f>counties!D163</f>
        <v>Matagorda County</v>
      </c>
      <c r="D105">
        <f>counties!K163</f>
        <v>28.783341</v>
      </c>
      <c r="E105">
        <f>counties!L163</f>
        <v>-95.997754999999998</v>
      </c>
      <c r="F105" s="1">
        <f>'2012'!G163</f>
        <v>128544</v>
      </c>
      <c r="G105" s="1"/>
      <c r="H105" s="14" t="str">
        <f t="shared" si="6"/>
        <v/>
      </c>
      <c r="I105" s="14" t="str">
        <f t="shared" si="7"/>
        <v/>
      </c>
      <c r="J105" s="14" t="str">
        <f t="shared" si="8"/>
        <v/>
      </c>
      <c r="K105" s="14" t="str">
        <f t="shared" si="9"/>
        <v/>
      </c>
      <c r="L105" s="14">
        <f t="shared" si="10"/>
        <v>28.783341</v>
      </c>
      <c r="M105" s="14" t="str">
        <f t="shared" si="11"/>
        <v/>
      </c>
    </row>
    <row r="106" spans="1:13">
      <c r="A106" t="str">
        <f>drift!A209</f>
        <v>SCHLEICHER</v>
      </c>
      <c r="B106" s="12">
        <f>drift!V209</f>
        <v>3.06061789833042E-2</v>
      </c>
      <c r="C106" t="str">
        <f>counties!D209</f>
        <v>Schleicher County</v>
      </c>
      <c r="D106">
        <f>counties!K209</f>
        <v>30.896232999999999</v>
      </c>
      <c r="E106">
        <f>counties!L209</f>
        <v>-100.527216</v>
      </c>
      <c r="F106" s="1">
        <f>'2012'!G209</f>
        <v>1760</v>
      </c>
      <c r="G106" s="1"/>
      <c r="H106" s="14" t="str">
        <f t="shared" si="6"/>
        <v/>
      </c>
      <c r="I106" s="14" t="str">
        <f t="shared" si="7"/>
        <v/>
      </c>
      <c r="J106" s="14" t="str">
        <f t="shared" si="8"/>
        <v/>
      </c>
      <c r="K106" s="14" t="str">
        <f t="shared" si="9"/>
        <v/>
      </c>
      <c r="L106" s="14">
        <f t="shared" si="10"/>
        <v>30.896232999999999</v>
      </c>
      <c r="M106" s="14" t="str">
        <f t="shared" si="11"/>
        <v/>
      </c>
    </row>
    <row r="107" spans="1:13">
      <c r="A107" t="str">
        <f>drift!A160</f>
        <v>MATAGORDA</v>
      </c>
      <c r="B107" s="12">
        <f>drift!V160</f>
        <v>3.0655618434708543E-2</v>
      </c>
      <c r="C107" t="str">
        <f>counties!D160</f>
        <v>Marion County</v>
      </c>
      <c r="D107">
        <f>counties!K160</f>
        <v>32.797756999999997</v>
      </c>
      <c r="E107">
        <f>counties!L160</f>
        <v>-94.357673000000005</v>
      </c>
      <c r="F107" s="1">
        <f>'2012'!G160</f>
        <v>21387</v>
      </c>
      <c r="G107" s="1"/>
      <c r="H107" s="14" t="str">
        <f t="shared" si="6"/>
        <v/>
      </c>
      <c r="I107" s="14" t="str">
        <f t="shared" si="7"/>
        <v/>
      </c>
      <c r="J107" s="14" t="str">
        <f t="shared" si="8"/>
        <v/>
      </c>
      <c r="K107" s="14" t="str">
        <f t="shared" si="9"/>
        <v/>
      </c>
      <c r="L107" s="14">
        <f t="shared" si="10"/>
        <v>32.797756999999997</v>
      </c>
      <c r="M107" s="14" t="str">
        <f t="shared" si="11"/>
        <v/>
      </c>
    </row>
    <row r="108" spans="1:13">
      <c r="A108" t="str">
        <f>drift!A244</f>
        <v>WHEELER</v>
      </c>
      <c r="B108" s="12">
        <f>drift!V244</f>
        <v>3.0728396949158299E-2</v>
      </c>
      <c r="C108" t="str">
        <f>counties!D244</f>
        <v>Wheeler County</v>
      </c>
      <c r="D108">
        <f>counties!K244</f>
        <v>35.392592999999998</v>
      </c>
      <c r="E108">
        <f>counties!L244</f>
        <v>-100.253107</v>
      </c>
      <c r="F108" s="1">
        <f>'2012'!G244</f>
        <v>3517</v>
      </c>
      <c r="G108" s="1"/>
      <c r="H108" s="14" t="str">
        <f t="shared" si="6"/>
        <v/>
      </c>
      <c r="I108" s="14" t="str">
        <f t="shared" si="7"/>
        <v/>
      </c>
      <c r="J108" s="14" t="str">
        <f t="shared" si="8"/>
        <v/>
      </c>
      <c r="K108" s="14" t="str">
        <f t="shared" si="9"/>
        <v/>
      </c>
      <c r="L108" s="14">
        <f t="shared" si="10"/>
        <v>35.392592999999998</v>
      </c>
      <c r="M108" s="14" t="str">
        <f t="shared" si="11"/>
        <v/>
      </c>
    </row>
    <row r="109" spans="1:13">
      <c r="A109" t="str">
        <f>drift!A35</f>
        <v>CARSON</v>
      </c>
      <c r="B109" s="12">
        <f>drift!V35</f>
        <v>3.0949146331767374E-2</v>
      </c>
      <c r="C109" t="str">
        <f>counties!D35</f>
        <v>Carson County</v>
      </c>
      <c r="D109">
        <f>counties!K35</f>
        <v>35.405495999999999</v>
      </c>
      <c r="E109">
        <f>counties!L35</f>
        <v>-101.355356</v>
      </c>
      <c r="F109" s="1">
        <f>'2012'!G35</f>
        <v>4285</v>
      </c>
      <c r="G109" s="1"/>
      <c r="H109" s="14" t="str">
        <f t="shared" si="6"/>
        <v/>
      </c>
      <c r="I109" s="14" t="str">
        <f t="shared" si="7"/>
        <v/>
      </c>
      <c r="J109" s="14" t="str">
        <f t="shared" si="8"/>
        <v/>
      </c>
      <c r="K109" s="14" t="str">
        <f t="shared" si="9"/>
        <v/>
      </c>
      <c r="L109" s="14">
        <f t="shared" si="10"/>
        <v>35.405495999999999</v>
      </c>
      <c r="M109" s="14" t="str">
        <f t="shared" si="11"/>
        <v/>
      </c>
    </row>
    <row r="110" spans="1:13">
      <c r="A110" t="str">
        <f>drift!A238</f>
        <v>WALKER</v>
      </c>
      <c r="B110" s="12">
        <f>drift!V238</f>
        <v>3.1165891747494734E-2</v>
      </c>
      <c r="C110" t="str">
        <f>counties!D238</f>
        <v>Walker County</v>
      </c>
      <c r="D110">
        <f>counties!K238</f>
        <v>30.743089999999999</v>
      </c>
      <c r="E110">
        <f>counties!L238</f>
        <v>-95.569888000000006</v>
      </c>
      <c r="F110" s="1">
        <f>'2012'!G238</f>
        <v>30781</v>
      </c>
      <c r="G110" s="1"/>
      <c r="H110" s="14" t="str">
        <f t="shared" si="6"/>
        <v/>
      </c>
      <c r="I110" s="14" t="str">
        <f t="shared" si="7"/>
        <v/>
      </c>
      <c r="J110" s="14" t="str">
        <f t="shared" si="8"/>
        <v/>
      </c>
      <c r="K110" s="14" t="str">
        <f t="shared" si="9"/>
        <v/>
      </c>
      <c r="L110" s="14">
        <f t="shared" si="10"/>
        <v>30.743089999999999</v>
      </c>
      <c r="M110" s="14" t="str">
        <f t="shared" si="11"/>
        <v/>
      </c>
    </row>
    <row r="111" spans="1:13">
      <c r="A111" t="str">
        <f>drift!A45</f>
        <v>COLLIN</v>
      </c>
      <c r="B111" s="12">
        <f>drift!V45</f>
        <v>3.138187692565042E-2</v>
      </c>
      <c r="C111" t="str">
        <f>counties!D45</f>
        <v>Collin County</v>
      </c>
      <c r="D111">
        <f>counties!K45</f>
        <v>33.193885000000002</v>
      </c>
      <c r="E111">
        <f>counties!L45</f>
        <v>-96.578153</v>
      </c>
      <c r="F111" s="1">
        <f>'2012'!G45</f>
        <v>458872</v>
      </c>
      <c r="G111" s="1"/>
      <c r="H111" s="14" t="str">
        <f t="shared" si="6"/>
        <v/>
      </c>
      <c r="I111" s="14" t="str">
        <f t="shared" si="7"/>
        <v/>
      </c>
      <c r="J111" s="14" t="str">
        <f t="shared" si="8"/>
        <v/>
      </c>
      <c r="K111" s="14" t="str">
        <f t="shared" si="9"/>
        <v/>
      </c>
      <c r="L111" s="14">
        <f t="shared" si="10"/>
        <v>33.193885000000002</v>
      </c>
      <c r="M111" s="14" t="str">
        <f t="shared" si="11"/>
        <v/>
      </c>
    </row>
    <row r="112" spans="1:13">
      <c r="A112" t="str">
        <f>drift!A102</f>
        <v>HARDIN</v>
      </c>
      <c r="B112" s="12">
        <f>drift!V102</f>
        <v>3.2621644828798035E-2</v>
      </c>
      <c r="C112" t="str">
        <f>counties!D102</f>
        <v>Hardin County</v>
      </c>
      <c r="D112">
        <f>counties!K102</f>
        <v>30.329612000000001</v>
      </c>
      <c r="E112">
        <f>counties!L102</f>
        <v>-94.393148999999994</v>
      </c>
      <c r="F112" s="1">
        <f>'2012'!G102</f>
        <v>35423</v>
      </c>
      <c r="G112" s="1"/>
      <c r="H112" s="14" t="str">
        <f t="shared" si="6"/>
        <v/>
      </c>
      <c r="I112" s="14" t="str">
        <f t="shared" si="7"/>
        <v/>
      </c>
      <c r="J112" s="14" t="str">
        <f t="shared" si="8"/>
        <v/>
      </c>
      <c r="K112" s="14" t="str">
        <f t="shared" si="9"/>
        <v/>
      </c>
      <c r="L112" s="14">
        <f t="shared" si="10"/>
        <v>30.329612000000001</v>
      </c>
      <c r="M112" s="14" t="str">
        <f t="shared" si="11"/>
        <v/>
      </c>
    </row>
    <row r="113" spans="1:13">
      <c r="A113" t="str">
        <f>drift!A228</f>
        <v>TOM GREEN</v>
      </c>
      <c r="B113" s="12">
        <f>drift!V228</f>
        <v>3.2798695503601261E-2</v>
      </c>
      <c r="C113" t="str">
        <f>counties!D228</f>
        <v>Tom Green County</v>
      </c>
      <c r="D113">
        <f>counties!K228</f>
        <v>31.401582999999999</v>
      </c>
      <c r="E113">
        <f>counties!L228</f>
        <v>-100.461355</v>
      </c>
      <c r="F113" s="1">
        <f>'2012'!G228</f>
        <v>61817</v>
      </c>
      <c r="G113" s="1"/>
      <c r="H113" s="14" t="str">
        <f t="shared" si="6"/>
        <v/>
      </c>
      <c r="I113" s="14" t="str">
        <f t="shared" si="7"/>
        <v/>
      </c>
      <c r="J113" s="14" t="str">
        <f t="shared" si="8"/>
        <v/>
      </c>
      <c r="K113" s="14" t="str">
        <f t="shared" si="9"/>
        <v/>
      </c>
      <c r="L113" s="14">
        <f t="shared" si="10"/>
        <v>31.401582999999999</v>
      </c>
      <c r="M113" s="14" t="str">
        <f t="shared" si="11"/>
        <v/>
      </c>
    </row>
    <row r="114" spans="1:13">
      <c r="A114" t="str">
        <f>drift!A101</f>
        <v>HARDEMAN</v>
      </c>
      <c r="B114" s="12">
        <f>drift!V101</f>
        <v>3.2947177776170955E-2</v>
      </c>
      <c r="C114" t="str">
        <f>counties!D101</f>
        <v>Hardeman County</v>
      </c>
      <c r="D114">
        <f>counties!K101</f>
        <v>34.289904</v>
      </c>
      <c r="E114">
        <f>counties!L101</f>
        <v>-99.745697000000007</v>
      </c>
      <c r="F114" s="1">
        <f>'2012'!G101</f>
        <v>2612</v>
      </c>
      <c r="G114" s="1"/>
      <c r="H114" s="14" t="str">
        <f t="shared" si="6"/>
        <v/>
      </c>
      <c r="I114" s="14" t="str">
        <f t="shared" si="7"/>
        <v/>
      </c>
      <c r="J114" s="14" t="str">
        <f t="shared" si="8"/>
        <v/>
      </c>
      <c r="K114" s="14" t="str">
        <f t="shared" si="9"/>
        <v/>
      </c>
      <c r="L114" s="14">
        <f t="shared" si="10"/>
        <v>34.289904</v>
      </c>
      <c r="M114" s="14" t="str">
        <f t="shared" si="11"/>
        <v/>
      </c>
    </row>
    <row r="115" spans="1:13">
      <c r="A115" t="str">
        <f>drift!A179</f>
        <v>NOLAN</v>
      </c>
      <c r="B115" s="12">
        <f>drift!V179</f>
        <v>3.3192174731964119E-2</v>
      </c>
      <c r="C115" t="str">
        <f>counties!D179</f>
        <v>Nolan County</v>
      </c>
      <c r="D115">
        <f>counties!K179</f>
        <v>32.312337999999997</v>
      </c>
      <c r="E115">
        <f>counties!L179</f>
        <v>-100.418108</v>
      </c>
      <c r="F115" s="1">
        <f>'2012'!G179</f>
        <v>8488</v>
      </c>
      <c r="G115" s="1"/>
      <c r="H115" s="14" t="str">
        <f t="shared" si="6"/>
        <v/>
      </c>
      <c r="I115" s="14" t="str">
        <f t="shared" si="7"/>
        <v/>
      </c>
      <c r="J115" s="14" t="str">
        <f t="shared" si="8"/>
        <v/>
      </c>
      <c r="K115" s="14" t="str">
        <f t="shared" si="9"/>
        <v/>
      </c>
      <c r="L115" s="14">
        <f t="shared" si="10"/>
        <v>32.312337999999997</v>
      </c>
      <c r="M115" s="14" t="str">
        <f t="shared" si="11"/>
        <v/>
      </c>
    </row>
    <row r="116" spans="1:13">
      <c r="A116" t="str">
        <f>drift!A123</f>
        <v>JASPER</v>
      </c>
      <c r="B116" s="12">
        <f>drift!V123</f>
        <v>3.3195394691054925E-2</v>
      </c>
      <c r="C116" t="str">
        <f>counties!D123</f>
        <v>Jasper County</v>
      </c>
      <c r="D116">
        <f>counties!K123</f>
        <v>30.752932000000001</v>
      </c>
      <c r="E116">
        <f>counties!L123</f>
        <v>-94.022294000000002</v>
      </c>
      <c r="F116" s="1">
        <f>'2012'!G123</f>
        <v>22233</v>
      </c>
      <c r="G116" s="1"/>
      <c r="H116" s="14" t="str">
        <f t="shared" si="6"/>
        <v/>
      </c>
      <c r="I116" s="14" t="str">
        <f t="shared" si="7"/>
        <v/>
      </c>
      <c r="J116" s="14" t="str">
        <f t="shared" si="8"/>
        <v/>
      </c>
      <c r="K116" s="14" t="str">
        <f t="shared" si="9"/>
        <v/>
      </c>
      <c r="L116" s="14">
        <f t="shared" si="10"/>
        <v>30.752932000000001</v>
      </c>
      <c r="M116" s="14" t="str">
        <f t="shared" si="11"/>
        <v/>
      </c>
    </row>
    <row r="117" spans="1:13">
      <c r="A117" t="str">
        <f>drift!A16</f>
        <v>BELL</v>
      </c>
      <c r="B117" s="12">
        <f>drift!V16</f>
        <v>3.3740326613914351E-2</v>
      </c>
      <c r="C117" t="str">
        <f>counties!D16</f>
        <v>Bell County</v>
      </c>
      <c r="D117">
        <f>counties!K16</f>
        <v>31.042110000000001</v>
      </c>
      <c r="E117">
        <f>counties!L16</f>
        <v>-97.481921</v>
      </c>
      <c r="F117" s="1">
        <f>'2012'!G16</f>
        <v>163528</v>
      </c>
      <c r="G117" s="1"/>
      <c r="H117" s="14" t="str">
        <f t="shared" si="6"/>
        <v/>
      </c>
      <c r="I117" s="14" t="str">
        <f t="shared" si="7"/>
        <v/>
      </c>
      <c r="J117" s="14" t="str">
        <f t="shared" si="8"/>
        <v/>
      </c>
      <c r="K117" s="14" t="str">
        <f t="shared" si="9"/>
        <v/>
      </c>
      <c r="L117" s="14">
        <f t="shared" si="10"/>
        <v>31.042110000000001</v>
      </c>
      <c r="M117" s="14" t="str">
        <f t="shared" si="11"/>
        <v/>
      </c>
    </row>
    <row r="118" spans="1:13">
      <c r="A118" t="str">
        <f>drift!A100</f>
        <v>HANSFORD</v>
      </c>
      <c r="B118" s="12">
        <f>drift!V100</f>
        <v>3.3763671054625077E-2</v>
      </c>
      <c r="C118" t="str">
        <f>counties!D100</f>
        <v>Hansford County</v>
      </c>
      <c r="D118">
        <f>counties!K100</f>
        <v>36.272846999999999</v>
      </c>
      <c r="E118">
        <f>counties!L100</f>
        <v>-101.35693000000001</v>
      </c>
      <c r="F118" s="1">
        <f>'2012'!G100</f>
        <v>3077</v>
      </c>
      <c r="G118" s="1"/>
      <c r="H118" s="14" t="str">
        <f t="shared" si="6"/>
        <v/>
      </c>
      <c r="I118" s="14" t="str">
        <f t="shared" si="7"/>
        <v/>
      </c>
      <c r="J118" s="14" t="str">
        <f t="shared" si="8"/>
        <v/>
      </c>
      <c r="K118" s="14" t="str">
        <f t="shared" si="9"/>
        <v/>
      </c>
      <c r="L118" s="14">
        <f t="shared" si="10"/>
        <v>36.272846999999999</v>
      </c>
      <c r="M118" s="14" t="str">
        <f t="shared" si="11"/>
        <v/>
      </c>
    </row>
    <row r="119" spans="1:13">
      <c r="A119" t="str">
        <f>drift!A23</f>
        <v>BRAZOS</v>
      </c>
      <c r="B119" s="12">
        <f>drift!V23</f>
        <v>3.4223265770064293E-2</v>
      </c>
      <c r="C119" t="str">
        <f>counties!D23</f>
        <v>Brazos County</v>
      </c>
      <c r="D119">
        <f>counties!K23</f>
        <v>30.656725000000002</v>
      </c>
      <c r="E119">
        <f>counties!L23</f>
        <v>-96.302389000000005</v>
      </c>
      <c r="F119" s="1">
        <f>'2012'!G23</f>
        <v>91496</v>
      </c>
      <c r="G119" s="1"/>
      <c r="H119" s="14" t="str">
        <f t="shared" si="6"/>
        <v/>
      </c>
      <c r="I119" s="14" t="str">
        <f t="shared" si="7"/>
        <v/>
      </c>
      <c r="J119" s="14" t="str">
        <f t="shared" si="8"/>
        <v/>
      </c>
      <c r="K119" s="14" t="str">
        <f t="shared" si="9"/>
        <v/>
      </c>
      <c r="L119" s="14">
        <f t="shared" si="10"/>
        <v>30.656725000000002</v>
      </c>
      <c r="M119" s="14" t="str">
        <f t="shared" si="11"/>
        <v/>
      </c>
    </row>
    <row r="120" spans="1:13">
      <c r="A120" t="str">
        <f>drift!A83</f>
        <v>FREESTONE</v>
      </c>
      <c r="B120" s="12">
        <f>drift!V83</f>
        <v>3.4314928325813066E-2</v>
      </c>
      <c r="C120" t="str">
        <f>counties!D83</f>
        <v>Freestone County</v>
      </c>
      <c r="D120">
        <f>counties!K83</f>
        <v>31.701654000000001</v>
      </c>
      <c r="E120">
        <f>counties!L83</f>
        <v>-96.144237000000004</v>
      </c>
      <c r="F120" s="1">
        <f>'2012'!G83</f>
        <v>11397</v>
      </c>
      <c r="G120" s="1"/>
      <c r="H120" s="14" t="str">
        <f t="shared" si="6"/>
        <v/>
      </c>
      <c r="I120" s="14" t="str">
        <f t="shared" si="7"/>
        <v/>
      </c>
      <c r="J120" s="14" t="str">
        <f t="shared" si="8"/>
        <v/>
      </c>
      <c r="K120" s="14" t="str">
        <f t="shared" si="9"/>
        <v/>
      </c>
      <c r="L120" s="14">
        <f t="shared" si="10"/>
        <v>31.701654000000001</v>
      </c>
      <c r="M120" s="14" t="str">
        <f t="shared" si="11"/>
        <v/>
      </c>
    </row>
    <row r="121" spans="1:13">
      <c r="A121" t="str">
        <f>drift!A225</f>
        <v>TERRY</v>
      </c>
      <c r="B121" s="12">
        <f>drift!V225</f>
        <v>3.4595739510658419E-2</v>
      </c>
      <c r="C121" t="str">
        <f>counties!D225</f>
        <v>Terry County</v>
      </c>
      <c r="D121">
        <f>counties!K225</f>
        <v>33.171228999999997</v>
      </c>
      <c r="E121">
        <f>counties!L225</f>
        <v>-102.33928400000001</v>
      </c>
      <c r="F121" s="1">
        <f>'2012'!G225</f>
        <v>7260</v>
      </c>
      <c r="G121" s="1"/>
      <c r="H121" s="14" t="str">
        <f t="shared" si="6"/>
        <v/>
      </c>
      <c r="I121" s="14" t="str">
        <f t="shared" si="7"/>
        <v/>
      </c>
      <c r="J121" s="14" t="str">
        <f t="shared" si="8"/>
        <v/>
      </c>
      <c r="K121" s="14" t="str">
        <f t="shared" si="9"/>
        <v/>
      </c>
      <c r="L121" s="14">
        <f t="shared" si="10"/>
        <v>33.171228999999997</v>
      </c>
      <c r="M121" s="14" t="str">
        <f t="shared" si="11"/>
        <v/>
      </c>
    </row>
    <row r="122" spans="1:13">
      <c r="A122" t="str">
        <f>drift!A48</f>
        <v>COMAL</v>
      </c>
      <c r="B122" s="12">
        <f>drift!V48</f>
        <v>3.4617842119489928E-2</v>
      </c>
      <c r="C122" t="str">
        <f>counties!D48</f>
        <v>Comal County</v>
      </c>
      <c r="D122">
        <f>counties!K48</f>
        <v>29.803018999999999</v>
      </c>
      <c r="E122">
        <f>counties!L48</f>
        <v>-98.255201</v>
      </c>
      <c r="F122" s="1">
        <f>'2012'!G48</f>
        <v>78543</v>
      </c>
      <c r="G122" s="1"/>
      <c r="H122" s="14" t="str">
        <f t="shared" si="6"/>
        <v/>
      </c>
      <c r="I122" s="14" t="str">
        <f t="shared" si="7"/>
        <v/>
      </c>
      <c r="J122" s="14" t="str">
        <f t="shared" si="8"/>
        <v/>
      </c>
      <c r="K122" s="14" t="str">
        <f t="shared" si="9"/>
        <v/>
      </c>
      <c r="L122" s="14">
        <f t="shared" si="10"/>
        <v>29.803018999999999</v>
      </c>
      <c r="M122" s="14" t="str">
        <f t="shared" si="11"/>
        <v/>
      </c>
    </row>
    <row r="123" spans="1:13">
      <c r="A123" t="str">
        <f>drift!A115</f>
        <v>HOUSTON</v>
      </c>
      <c r="B123" s="12">
        <f>drift!V115</f>
        <v>3.4630186720304379E-2</v>
      </c>
      <c r="C123" t="str">
        <f>counties!D115</f>
        <v>Houston County</v>
      </c>
      <c r="D123">
        <f>counties!K115</f>
        <v>31.323035999999998</v>
      </c>
      <c r="E123">
        <f>counties!L115</f>
        <v>-95.421599999999998</v>
      </c>
      <c r="F123" s="1">
        <f>'2012'!G115</f>
        <v>13291</v>
      </c>
      <c r="G123" s="1"/>
      <c r="H123" s="14" t="str">
        <f t="shared" si="6"/>
        <v/>
      </c>
      <c r="I123" s="14" t="str">
        <f t="shared" si="7"/>
        <v/>
      </c>
      <c r="J123" s="14" t="str">
        <f t="shared" si="8"/>
        <v/>
      </c>
      <c r="K123" s="14" t="str">
        <f t="shared" si="9"/>
        <v/>
      </c>
      <c r="L123" s="14">
        <f t="shared" si="10"/>
        <v>31.323035999999998</v>
      </c>
      <c r="M123" s="14" t="str">
        <f t="shared" si="11"/>
        <v/>
      </c>
    </row>
    <row r="124" spans="1:13">
      <c r="A124" t="str">
        <f>drift!A205</f>
        <v>SAN AUGUSTINE</v>
      </c>
      <c r="B124" s="12">
        <f>drift!V205</f>
        <v>3.6074597791293517E-2</v>
      </c>
      <c r="C124" t="str">
        <f>counties!D205</f>
        <v>San Augustine County</v>
      </c>
      <c r="D124">
        <f>counties!K205</f>
        <v>31.382449000000001</v>
      </c>
      <c r="E124">
        <f>counties!L205</f>
        <v>-94.163179999999997</v>
      </c>
      <c r="F124" s="1">
        <f>'2012'!G205</f>
        <v>6156</v>
      </c>
      <c r="G124" s="1"/>
      <c r="H124" s="14" t="str">
        <f t="shared" si="6"/>
        <v/>
      </c>
      <c r="I124" s="14" t="str">
        <f t="shared" si="7"/>
        <v/>
      </c>
      <c r="J124" s="14" t="str">
        <f t="shared" si="8"/>
        <v/>
      </c>
      <c r="K124" s="14" t="str">
        <f t="shared" si="9"/>
        <v/>
      </c>
      <c r="L124" s="14">
        <f t="shared" si="10"/>
        <v>31.382449000000001</v>
      </c>
      <c r="M124" s="14" t="str">
        <f t="shared" si="11"/>
        <v/>
      </c>
    </row>
    <row r="125" spans="1:13">
      <c r="A125" t="str">
        <f>drift!A185</f>
        <v>PANOLA</v>
      </c>
      <c r="B125" s="12">
        <f>drift!V185</f>
        <v>3.6537703228782359E-2</v>
      </c>
      <c r="C125" t="str">
        <f>counties!D185</f>
        <v>Panola County</v>
      </c>
      <c r="D125">
        <f>counties!K185</f>
        <v>32.163978</v>
      </c>
      <c r="E125">
        <f>counties!L185</f>
        <v>-94.305155999999997</v>
      </c>
      <c r="F125" s="1">
        <f>'2012'!G185</f>
        <v>15888</v>
      </c>
      <c r="G125" s="1"/>
      <c r="H125" s="14" t="str">
        <f t="shared" si="6"/>
        <v/>
      </c>
      <c r="I125" s="14" t="str">
        <f t="shared" si="7"/>
        <v/>
      </c>
      <c r="J125" s="14" t="str">
        <f t="shared" si="8"/>
        <v/>
      </c>
      <c r="K125" s="14" t="str">
        <f t="shared" si="9"/>
        <v/>
      </c>
      <c r="L125" s="14">
        <f t="shared" si="10"/>
        <v>32.163978</v>
      </c>
      <c r="M125" s="14" t="str">
        <f t="shared" si="11"/>
        <v/>
      </c>
    </row>
    <row r="126" spans="1:13">
      <c r="A126" t="str">
        <f>drift!A149</f>
        <v>LIMESTONE</v>
      </c>
      <c r="B126" s="12">
        <f>drift!V149</f>
        <v>3.6713475626763858E-2</v>
      </c>
      <c r="C126" t="str">
        <f>counties!D149</f>
        <v>Limestone County</v>
      </c>
      <c r="D126">
        <f>counties!K149</f>
        <v>31.547543000000001</v>
      </c>
      <c r="E126">
        <f>counties!L149</f>
        <v>-96.593622999999994</v>
      </c>
      <c r="F126" s="1">
        <f>'2012'!G149</f>
        <v>13501</v>
      </c>
      <c r="G126" s="1"/>
      <c r="H126" s="14" t="str">
        <f t="shared" si="6"/>
        <v/>
      </c>
      <c r="I126" s="14" t="str">
        <f t="shared" si="7"/>
        <v/>
      </c>
      <c r="J126" s="14" t="str">
        <f t="shared" si="8"/>
        <v/>
      </c>
      <c r="K126" s="14" t="str">
        <f t="shared" si="9"/>
        <v/>
      </c>
      <c r="L126" s="14">
        <f t="shared" si="10"/>
        <v>31.547543000000001</v>
      </c>
      <c r="M126" s="14" t="str">
        <f t="shared" si="11"/>
        <v/>
      </c>
    </row>
    <row r="127" spans="1:13">
      <c r="A127" t="str">
        <f>drift!A201</f>
        <v>ROCKWALL</v>
      </c>
      <c r="B127" s="12">
        <f>drift!V201</f>
        <v>3.6722128941785281E-2</v>
      </c>
      <c r="C127" t="str">
        <f>counties!D201</f>
        <v>Rockwall County</v>
      </c>
      <c r="D127">
        <f>counties!K201</f>
        <v>32.889215999999998</v>
      </c>
      <c r="E127">
        <f>counties!L201</f>
        <v>-96.407500999999996</v>
      </c>
      <c r="F127" s="1">
        <f>'2012'!G201</f>
        <v>48495</v>
      </c>
      <c r="G127" s="1"/>
      <c r="H127" s="14" t="str">
        <f t="shared" si="6"/>
        <v/>
      </c>
      <c r="I127" s="14" t="str">
        <f t="shared" si="7"/>
        <v/>
      </c>
      <c r="J127" s="14" t="str">
        <f t="shared" si="8"/>
        <v/>
      </c>
      <c r="K127" s="14" t="str">
        <f t="shared" si="9"/>
        <v/>
      </c>
      <c r="L127" s="14">
        <f t="shared" si="10"/>
        <v>32.889215999999998</v>
      </c>
      <c r="M127" s="14" t="str">
        <f t="shared" si="11"/>
        <v/>
      </c>
    </row>
    <row r="128" spans="1:13">
      <c r="A128" t="str">
        <f>drift!A183</f>
        <v>ORANGE</v>
      </c>
      <c r="B128" s="12">
        <f>drift!V183</f>
        <v>3.6873805731021725E-2</v>
      </c>
      <c r="C128" t="str">
        <f>counties!D183</f>
        <v>Orange County</v>
      </c>
      <c r="D128">
        <f>counties!K183</f>
        <v>30.120918</v>
      </c>
      <c r="E128">
        <f>counties!L183</f>
        <v>-93.893358000000006</v>
      </c>
      <c r="F128" s="1">
        <f>'2012'!G183</f>
        <v>50323</v>
      </c>
      <c r="G128" s="1"/>
      <c r="H128" s="14" t="str">
        <f t="shared" si="6"/>
        <v/>
      </c>
      <c r="I128" s="14" t="str">
        <f t="shared" si="7"/>
        <v/>
      </c>
      <c r="J128" s="14" t="str">
        <f t="shared" si="8"/>
        <v/>
      </c>
      <c r="K128" s="14" t="str">
        <f t="shared" si="9"/>
        <v/>
      </c>
      <c r="L128" s="14">
        <f t="shared" si="10"/>
        <v>30.120918</v>
      </c>
      <c r="M128" s="14" t="str">
        <f t="shared" si="11"/>
        <v/>
      </c>
    </row>
    <row r="129" spans="1:13">
      <c r="A129" t="str">
        <f>drift!A90</f>
        <v>GOLIAD</v>
      </c>
      <c r="B129" s="12">
        <f>drift!V90</f>
        <v>3.6982690234427573E-2</v>
      </c>
      <c r="C129" t="str">
        <f>counties!D90</f>
        <v>Goliad County</v>
      </c>
      <c r="D129">
        <f>counties!K90</f>
        <v>28.660699999999999</v>
      </c>
      <c r="E129">
        <f>counties!L90</f>
        <v>-97.430414999999996</v>
      </c>
      <c r="F129" s="1">
        <f>'2012'!G90</f>
        <v>5514</v>
      </c>
      <c r="G129" s="1"/>
      <c r="H129" s="14" t="str">
        <f t="shared" si="6"/>
        <v/>
      </c>
      <c r="I129" s="14" t="str">
        <f t="shared" si="7"/>
        <v/>
      </c>
      <c r="J129" s="14" t="str">
        <f t="shared" si="8"/>
        <v/>
      </c>
      <c r="K129" s="14" t="str">
        <f t="shared" si="9"/>
        <v/>
      </c>
      <c r="L129" s="14">
        <f t="shared" si="10"/>
        <v>28.660699999999999</v>
      </c>
      <c r="M129" s="14" t="str">
        <f t="shared" si="11"/>
        <v/>
      </c>
    </row>
    <row r="130" spans="1:13">
      <c r="A130" t="str">
        <f>drift!A87</f>
        <v>GARZA</v>
      </c>
      <c r="B130" s="12">
        <f>drift!V87</f>
        <v>3.7183945478270863E-2</v>
      </c>
      <c r="C130" t="str">
        <f>counties!D87</f>
        <v>Garza County</v>
      </c>
      <c r="D130">
        <f>counties!K87</f>
        <v>33.183791999999997</v>
      </c>
      <c r="E130">
        <f>counties!L87</f>
        <v>-101.301134</v>
      </c>
      <c r="F130" s="1">
        <f>'2012'!G87</f>
        <v>2824</v>
      </c>
      <c r="G130" s="1"/>
      <c r="H130" s="14" t="str">
        <f t="shared" si="6"/>
        <v/>
      </c>
      <c r="I130" s="14" t="str">
        <f t="shared" si="7"/>
        <v/>
      </c>
      <c r="J130" s="14" t="str">
        <f t="shared" si="8"/>
        <v/>
      </c>
      <c r="K130" s="14" t="str">
        <f t="shared" si="9"/>
        <v/>
      </c>
      <c r="L130" s="14">
        <f t="shared" si="10"/>
        <v>33.183791999999997</v>
      </c>
      <c r="M130" s="14" t="str">
        <f t="shared" si="11"/>
        <v/>
      </c>
    </row>
    <row r="131" spans="1:13">
      <c r="A131" t="str">
        <f>drift!A64</f>
        <v>DEWITT</v>
      </c>
      <c r="B131" s="12">
        <f>drift!V64</f>
        <v>3.7400676899574825E-2</v>
      </c>
      <c r="C131" t="str">
        <f>counties!D64</f>
        <v>DeWitt County</v>
      </c>
      <c r="D131">
        <f>counties!K64</f>
        <v>29.082342000000001</v>
      </c>
      <c r="E131">
        <f>counties!L64</f>
        <v>-97.361655999999996</v>
      </c>
      <c r="F131" s="1">
        <f>'2012'!G64</f>
        <v>11943</v>
      </c>
      <c r="G131" s="1"/>
      <c r="H131" s="14" t="str">
        <f t="shared" si="6"/>
        <v/>
      </c>
      <c r="I131" s="14" t="str">
        <f t="shared" si="7"/>
        <v/>
      </c>
      <c r="J131" s="14" t="str">
        <f t="shared" si="8"/>
        <v/>
      </c>
      <c r="K131" s="14" t="str">
        <f t="shared" si="9"/>
        <v/>
      </c>
      <c r="L131" s="14">
        <f t="shared" si="10"/>
        <v>29.082342000000001</v>
      </c>
      <c r="M131" s="14" t="str">
        <f t="shared" si="11"/>
        <v/>
      </c>
    </row>
    <row r="132" spans="1:13">
      <c r="A132" t="str">
        <f>drift!A214</f>
        <v>SMITH</v>
      </c>
      <c r="B132" s="12">
        <f>drift!V214</f>
        <v>3.7424593836296705E-2</v>
      </c>
      <c r="C132" t="str">
        <f>counties!D214</f>
        <v>Smith County</v>
      </c>
      <c r="D132">
        <f>counties!K214</f>
        <v>32.377093000000002</v>
      </c>
      <c r="E132">
        <f>counties!L214</f>
        <v>-95.269630000000006</v>
      </c>
      <c r="F132" s="1">
        <f>'2012'!G214</f>
        <v>124337</v>
      </c>
      <c r="G132" s="1"/>
      <c r="H132" s="14" t="str">
        <f t="shared" ref="H132:H195" si="12">IF(B132&lt;-0.03,D132,"")</f>
        <v/>
      </c>
      <c r="I132" s="14" t="str">
        <f t="shared" ref="I132:I195" si="13">IF(AND(B132&gt;=-0.03,B132&lt;-0.01),D132,"")</f>
        <v/>
      </c>
      <c r="J132" s="14" t="str">
        <f t="shared" ref="J132:J195" si="14">IF(AND(B132&gt;=-0.01,B132&lt;0.01),D132,"")</f>
        <v/>
      </c>
      <c r="K132" s="14" t="str">
        <f t="shared" ref="K132:K195" si="15">IF(AND(B132&gt;=0.01,B132&lt;0.03),D132,"")</f>
        <v/>
      </c>
      <c r="L132" s="14">
        <f t="shared" ref="L132:L195" si="16">IF(AND(B132&gt;=0.03,B132&lt;0.06),D132,"")</f>
        <v>32.377093000000002</v>
      </c>
      <c r="M132" s="14" t="str">
        <f t="shared" ref="M132:M195" si="17">IF(B132&gt;=0.06,D132,"")</f>
        <v/>
      </c>
    </row>
    <row r="133" spans="1:13">
      <c r="A133" t="str">
        <f>drift!A133</f>
        <v>KENEDY</v>
      </c>
      <c r="B133" s="12">
        <f>drift!V133</f>
        <v>3.7683768376837679E-2</v>
      </c>
      <c r="C133" t="str">
        <f>counties!D133</f>
        <v>Kenedy County</v>
      </c>
      <c r="D133">
        <f>counties!K133</f>
        <v>26.890232000000001</v>
      </c>
      <c r="E133">
        <f>counties!L133</f>
        <v>-97.591233000000003</v>
      </c>
      <c r="F133" s="1">
        <f>'2012'!G133</f>
        <v>361</v>
      </c>
      <c r="G133" s="1"/>
      <c r="H133" s="14" t="str">
        <f t="shared" si="12"/>
        <v/>
      </c>
      <c r="I133" s="14" t="str">
        <f t="shared" si="13"/>
        <v/>
      </c>
      <c r="J133" s="14" t="str">
        <f t="shared" si="14"/>
        <v/>
      </c>
      <c r="K133" s="14" t="str">
        <f t="shared" si="15"/>
        <v/>
      </c>
      <c r="L133" s="14">
        <f t="shared" si="16"/>
        <v>26.890232000000001</v>
      </c>
      <c r="M133" s="14" t="str">
        <f t="shared" si="17"/>
        <v/>
      </c>
    </row>
    <row r="134" spans="1:13">
      <c r="A134" t="str">
        <f>drift!A157</f>
        <v>MARION</v>
      </c>
      <c r="B134" s="12">
        <f>drift!V157</f>
        <v>3.778573309838662E-2</v>
      </c>
      <c r="C134" t="str">
        <f>counties!D157</f>
        <v>McLennan County</v>
      </c>
      <c r="D134">
        <f>counties!K157</f>
        <v>31.549492999999998</v>
      </c>
      <c r="E134">
        <f>counties!L157</f>
        <v>-97.201471999999995</v>
      </c>
      <c r="F134" s="1">
        <f>'2012'!G157</f>
        <v>7206</v>
      </c>
      <c r="G134" s="1"/>
      <c r="H134" s="14" t="str">
        <f t="shared" si="12"/>
        <v/>
      </c>
      <c r="I134" s="14" t="str">
        <f t="shared" si="13"/>
        <v/>
      </c>
      <c r="J134" s="14" t="str">
        <f t="shared" si="14"/>
        <v/>
      </c>
      <c r="K134" s="14" t="str">
        <f t="shared" si="15"/>
        <v/>
      </c>
      <c r="L134" s="14">
        <f t="shared" si="16"/>
        <v>31.549492999999998</v>
      </c>
      <c r="M134" s="14" t="str">
        <f t="shared" si="17"/>
        <v/>
      </c>
    </row>
    <row r="135" spans="1:13">
      <c r="A135" t="str">
        <f>drift!A155</f>
        <v>LYNN</v>
      </c>
      <c r="B135" s="12">
        <f>drift!V155</f>
        <v>3.7881062780599106E-2</v>
      </c>
      <c r="C135" t="str">
        <f>counties!D155</f>
        <v>Lynn County</v>
      </c>
      <c r="D135">
        <f>counties!K155</f>
        <v>33.178412000000002</v>
      </c>
      <c r="E135">
        <f>counties!L155</f>
        <v>-101.818493</v>
      </c>
      <c r="F135" s="1">
        <f>'2012'!G155</f>
        <v>3874</v>
      </c>
      <c r="G135" s="1"/>
      <c r="H135" s="14" t="str">
        <f t="shared" si="12"/>
        <v/>
      </c>
      <c r="I135" s="14" t="str">
        <f t="shared" si="13"/>
        <v/>
      </c>
      <c r="J135" s="14" t="str">
        <f t="shared" si="14"/>
        <v/>
      </c>
      <c r="K135" s="14" t="str">
        <f t="shared" si="15"/>
        <v/>
      </c>
      <c r="L135" s="14">
        <f t="shared" si="16"/>
        <v>33.178412000000002</v>
      </c>
      <c r="M135" s="14" t="str">
        <f t="shared" si="17"/>
        <v/>
      </c>
    </row>
    <row r="136" spans="1:13">
      <c r="A136" t="str">
        <f>drift!A11</f>
        <v>BAILEY</v>
      </c>
      <c r="B136" s="12">
        <f>drift!V11</f>
        <v>3.7920185301355991E-2</v>
      </c>
      <c r="C136" t="str">
        <f>counties!D11</f>
        <v>Bailey County</v>
      </c>
      <c r="D136">
        <f>counties!K11</f>
        <v>34.067520999999999</v>
      </c>
      <c r="E136">
        <f>counties!L11</f>
        <v>-102.83034499999999</v>
      </c>
      <c r="F136" s="1">
        <f>'2012'!G11</f>
        <v>3527</v>
      </c>
      <c r="G136" s="1"/>
      <c r="H136" s="14" t="str">
        <f t="shared" si="12"/>
        <v/>
      </c>
      <c r="I136" s="14" t="str">
        <f t="shared" si="13"/>
        <v/>
      </c>
      <c r="J136" s="14" t="str">
        <f t="shared" si="14"/>
        <v/>
      </c>
      <c r="K136" s="14" t="str">
        <f t="shared" si="15"/>
        <v/>
      </c>
      <c r="L136" s="14">
        <f t="shared" si="16"/>
        <v>34.067520999999999</v>
      </c>
      <c r="M136" s="14" t="str">
        <f t="shared" si="17"/>
        <v/>
      </c>
    </row>
    <row r="137" spans="1:13">
      <c r="A137" t="str">
        <f>drift!A217</f>
        <v>STEPHENS</v>
      </c>
      <c r="B137" s="12">
        <f>drift!V217</f>
        <v>3.7995965716238311E-2</v>
      </c>
      <c r="C137" t="str">
        <f>counties!D217</f>
        <v>Stephens County</v>
      </c>
      <c r="D137">
        <f>counties!K217</f>
        <v>32.731530999999997</v>
      </c>
      <c r="E137">
        <f>counties!L217</f>
        <v>-98.840080999999998</v>
      </c>
      <c r="F137" s="1">
        <f>'2012'!G217</f>
        <v>5538</v>
      </c>
      <c r="G137" s="1"/>
      <c r="H137" s="14" t="str">
        <f t="shared" si="12"/>
        <v/>
      </c>
      <c r="I137" s="14" t="str">
        <f t="shared" si="13"/>
        <v/>
      </c>
      <c r="J137" s="14" t="str">
        <f t="shared" si="14"/>
        <v/>
      </c>
      <c r="K137" s="14" t="str">
        <f t="shared" si="15"/>
        <v/>
      </c>
      <c r="L137" s="14">
        <f t="shared" si="16"/>
        <v>32.731530999999997</v>
      </c>
      <c r="M137" s="14" t="str">
        <f t="shared" si="17"/>
        <v/>
      </c>
    </row>
    <row r="138" spans="1:13">
      <c r="A138" t="str">
        <f>drift!A86</f>
        <v>GALVESTON</v>
      </c>
      <c r="B138" s="12">
        <f>drift!V86</f>
        <v>3.8295600834996724E-2</v>
      </c>
      <c r="C138" t="str">
        <f>counties!D86</f>
        <v>Galveston County</v>
      </c>
      <c r="D138">
        <f>counties!K86</f>
        <v>29.228705999999999</v>
      </c>
      <c r="E138">
        <f>counties!L86</f>
        <v>-94.894864999999996</v>
      </c>
      <c r="F138" s="1">
        <f>'2012'!G86</f>
        <v>185379</v>
      </c>
      <c r="G138" s="1"/>
      <c r="H138" s="14" t="str">
        <f t="shared" si="12"/>
        <v/>
      </c>
      <c r="I138" s="14" t="str">
        <f t="shared" si="13"/>
        <v/>
      </c>
      <c r="J138" s="14" t="str">
        <f t="shared" si="14"/>
        <v/>
      </c>
      <c r="K138" s="14" t="str">
        <f t="shared" si="15"/>
        <v/>
      </c>
      <c r="L138" s="14">
        <f t="shared" si="16"/>
        <v>29.228705999999999</v>
      </c>
      <c r="M138" s="14" t="str">
        <f t="shared" si="17"/>
        <v/>
      </c>
    </row>
    <row r="139" spans="1:13">
      <c r="A139" t="str">
        <f>drift!A117</f>
        <v>HUDSPETH</v>
      </c>
      <c r="B139" s="12">
        <f>drift!V117</f>
        <v>3.8351881293057777E-2</v>
      </c>
      <c r="C139" t="str">
        <f>counties!D117</f>
        <v>Hudspeth County</v>
      </c>
      <c r="D139">
        <f>counties!K117</f>
        <v>31.450868</v>
      </c>
      <c r="E139">
        <f>counties!L117</f>
        <v>-105.377549</v>
      </c>
      <c r="F139" s="1">
        <f>'2012'!G117</f>
        <v>1668</v>
      </c>
      <c r="G139" s="1"/>
      <c r="H139" s="14" t="str">
        <f t="shared" si="12"/>
        <v/>
      </c>
      <c r="I139" s="14" t="str">
        <f t="shared" si="13"/>
        <v/>
      </c>
      <c r="J139" s="14" t="str">
        <f t="shared" si="14"/>
        <v/>
      </c>
      <c r="K139" s="14" t="str">
        <f t="shared" si="15"/>
        <v/>
      </c>
      <c r="L139" s="14">
        <f t="shared" si="16"/>
        <v>31.450868</v>
      </c>
      <c r="M139" s="14" t="str">
        <f t="shared" si="17"/>
        <v/>
      </c>
    </row>
    <row r="140" spans="1:13">
      <c r="A140" t="str">
        <f>drift!A138</f>
        <v>KINNEY</v>
      </c>
      <c r="B140" s="12">
        <f>drift!V138</f>
        <v>3.871371139559443E-2</v>
      </c>
      <c r="C140" t="str">
        <f>counties!D138</f>
        <v>Kinney County</v>
      </c>
      <c r="D140">
        <f>counties!K138</f>
        <v>29.347086000000001</v>
      </c>
      <c r="E140">
        <f>counties!L138</f>
        <v>-100.4177</v>
      </c>
      <c r="F140" s="1">
        <f>'2012'!G138</f>
        <v>2371</v>
      </c>
      <c r="G140" s="1"/>
      <c r="H140" s="14" t="str">
        <f t="shared" si="12"/>
        <v/>
      </c>
      <c r="I140" s="14" t="str">
        <f t="shared" si="13"/>
        <v/>
      </c>
      <c r="J140" s="14" t="str">
        <f t="shared" si="14"/>
        <v/>
      </c>
      <c r="K140" s="14" t="str">
        <f t="shared" si="15"/>
        <v/>
      </c>
      <c r="L140" s="14">
        <f t="shared" si="16"/>
        <v>29.347086000000001</v>
      </c>
      <c r="M140" s="14" t="str">
        <f t="shared" si="17"/>
        <v/>
      </c>
    </row>
    <row r="141" spans="1:13">
      <c r="A141" t="str">
        <f>drift!A9</f>
        <v>ATASCOSA</v>
      </c>
      <c r="B141" s="12">
        <f>drift!V9</f>
        <v>3.9334510077740359E-2</v>
      </c>
      <c r="C141" t="str">
        <f>counties!D9</f>
        <v>Atascosa County</v>
      </c>
      <c r="D141">
        <f>counties!K9</f>
        <v>28.894296000000001</v>
      </c>
      <c r="E141">
        <f>counties!L9</f>
        <v>-98.528187000000003</v>
      </c>
      <c r="F141" s="1">
        <f>'2012'!G9</f>
        <v>24213</v>
      </c>
      <c r="G141" s="1"/>
      <c r="H141" s="14" t="str">
        <f t="shared" si="12"/>
        <v/>
      </c>
      <c r="I141" s="14" t="str">
        <f t="shared" si="13"/>
        <v/>
      </c>
      <c r="J141" s="14" t="str">
        <f t="shared" si="14"/>
        <v/>
      </c>
      <c r="K141" s="14" t="str">
        <f t="shared" si="15"/>
        <v/>
      </c>
      <c r="L141" s="14">
        <f t="shared" si="16"/>
        <v>28.894296000000001</v>
      </c>
      <c r="M141" s="14" t="str">
        <f t="shared" si="17"/>
        <v/>
      </c>
    </row>
    <row r="142" spans="1:13">
      <c r="A142" t="str">
        <f>drift!A63</f>
        <v>DENTON</v>
      </c>
      <c r="B142" s="12">
        <f>drift!V63</f>
        <v>3.9508423059345654E-2</v>
      </c>
      <c r="C142" t="str">
        <f>counties!D63</f>
        <v>Denton County</v>
      </c>
      <c r="D142">
        <f>counties!K63</f>
        <v>33.205005</v>
      </c>
      <c r="E142">
        <f>counties!L63</f>
        <v>-97.119045999999997</v>
      </c>
      <c r="F142" s="1">
        <f>'2012'!G63</f>
        <v>386742</v>
      </c>
      <c r="G142" s="1"/>
      <c r="H142" s="14" t="str">
        <f t="shared" si="12"/>
        <v/>
      </c>
      <c r="I142" s="14" t="str">
        <f t="shared" si="13"/>
        <v/>
      </c>
      <c r="J142" s="14" t="str">
        <f t="shared" si="14"/>
        <v/>
      </c>
      <c r="K142" s="14" t="str">
        <f t="shared" si="15"/>
        <v/>
      </c>
      <c r="L142" s="14">
        <f t="shared" si="16"/>
        <v>33.205005</v>
      </c>
      <c r="M142" s="14" t="str">
        <f t="shared" si="17"/>
        <v/>
      </c>
    </row>
    <row r="143" spans="1:13">
      <c r="A143" t="str">
        <f>drift!A227</f>
        <v>TITUS</v>
      </c>
      <c r="B143" s="12">
        <f>drift!V227</f>
        <v>3.9635637321424388E-2</v>
      </c>
      <c r="C143" t="str">
        <f>counties!D227</f>
        <v>Titus County</v>
      </c>
      <c r="D143">
        <f>counties!K227</f>
        <v>33.214599</v>
      </c>
      <c r="E143">
        <f>counties!L227</f>
        <v>-94.966783000000007</v>
      </c>
      <c r="F143" s="1">
        <f>'2012'!G227</f>
        <v>15821</v>
      </c>
      <c r="G143" s="1"/>
      <c r="H143" s="14" t="str">
        <f t="shared" si="12"/>
        <v/>
      </c>
      <c r="I143" s="14" t="str">
        <f t="shared" si="13"/>
        <v/>
      </c>
      <c r="J143" s="14" t="str">
        <f t="shared" si="14"/>
        <v/>
      </c>
      <c r="K143" s="14" t="str">
        <f t="shared" si="15"/>
        <v/>
      </c>
      <c r="L143" s="14">
        <f t="shared" si="16"/>
        <v>33.214599</v>
      </c>
      <c r="M143" s="14" t="str">
        <f t="shared" si="17"/>
        <v/>
      </c>
    </row>
    <row r="144" spans="1:13">
      <c r="A144" t="str">
        <f>drift!A39</f>
        <v>CHEROKEE</v>
      </c>
      <c r="B144" s="12">
        <f>drift!V39</f>
        <v>4.022333950308532E-2</v>
      </c>
      <c r="C144" t="str">
        <f>counties!D39</f>
        <v>Cherokee County</v>
      </c>
      <c r="D144">
        <f>counties!K39</f>
        <v>31.843858999999998</v>
      </c>
      <c r="E144">
        <f>counties!L39</f>
        <v>-95.156503999999998</v>
      </c>
      <c r="F144" s="1">
        <f>'2012'!G39</f>
        <v>27092</v>
      </c>
      <c r="G144" s="1"/>
      <c r="H144" s="14" t="str">
        <f t="shared" si="12"/>
        <v/>
      </c>
      <c r="I144" s="14" t="str">
        <f t="shared" si="13"/>
        <v/>
      </c>
      <c r="J144" s="14" t="str">
        <f t="shared" si="14"/>
        <v/>
      </c>
      <c r="K144" s="14" t="str">
        <f t="shared" si="15"/>
        <v/>
      </c>
      <c r="L144" s="14">
        <f t="shared" si="16"/>
        <v>31.843858999999998</v>
      </c>
      <c r="M144" s="14" t="str">
        <f t="shared" si="17"/>
        <v/>
      </c>
    </row>
    <row r="145" spans="1:13">
      <c r="A145" t="str">
        <f>drift!A243</f>
        <v>WHARTON</v>
      </c>
      <c r="B145" s="12">
        <f>drift!V243</f>
        <v>4.0786347008766155E-2</v>
      </c>
      <c r="C145" t="str">
        <f>counties!D243</f>
        <v>Wharton County</v>
      </c>
      <c r="D145">
        <f>counties!K243</f>
        <v>29.278479999999998</v>
      </c>
      <c r="E145">
        <f>counties!L243</f>
        <v>-96.229674000000003</v>
      </c>
      <c r="F145" s="1">
        <f>'2012'!G243</f>
        <v>24684</v>
      </c>
      <c r="G145" s="1"/>
      <c r="H145" s="14" t="str">
        <f t="shared" si="12"/>
        <v/>
      </c>
      <c r="I145" s="14" t="str">
        <f t="shared" si="13"/>
        <v/>
      </c>
      <c r="J145" s="14" t="str">
        <f t="shared" si="14"/>
        <v/>
      </c>
      <c r="K145" s="14" t="str">
        <f t="shared" si="15"/>
        <v/>
      </c>
      <c r="L145" s="14">
        <f t="shared" si="16"/>
        <v>29.278479999999998</v>
      </c>
      <c r="M145" s="14" t="str">
        <f t="shared" si="17"/>
        <v/>
      </c>
    </row>
    <row r="146" spans="1:13">
      <c r="A146" t="str">
        <f>drift!A223</f>
        <v>TAYLOR</v>
      </c>
      <c r="B146" s="12">
        <f>drift!V223</f>
        <v>4.1555452952663163E-2</v>
      </c>
      <c r="C146" t="str">
        <f>counties!D223</f>
        <v>Taylor County</v>
      </c>
      <c r="D146">
        <f>counties!K223</f>
        <v>32.295684000000001</v>
      </c>
      <c r="E146">
        <f>counties!L223</f>
        <v>-99.893219999999999</v>
      </c>
      <c r="F146" s="1">
        <f>'2012'!G223</f>
        <v>75696</v>
      </c>
      <c r="G146" s="1"/>
      <c r="H146" s="14" t="str">
        <f t="shared" si="12"/>
        <v/>
      </c>
      <c r="I146" s="14" t="str">
        <f t="shared" si="13"/>
        <v/>
      </c>
      <c r="J146" s="14" t="str">
        <f t="shared" si="14"/>
        <v/>
      </c>
      <c r="K146" s="14" t="str">
        <f t="shared" si="15"/>
        <v/>
      </c>
      <c r="L146" s="14">
        <f t="shared" si="16"/>
        <v>32.295684000000001</v>
      </c>
      <c r="M146" s="14" t="str">
        <f t="shared" si="17"/>
        <v/>
      </c>
    </row>
    <row r="147" spans="1:13">
      <c r="A147" t="str">
        <f>drift!A32</f>
        <v>CALLAHAN</v>
      </c>
      <c r="B147" s="12">
        <f>drift!V32</f>
        <v>4.1595595028525945E-2</v>
      </c>
      <c r="C147" t="str">
        <f>counties!D32</f>
        <v>Callahan County</v>
      </c>
      <c r="D147">
        <f>counties!K32</f>
        <v>32.293149999999997</v>
      </c>
      <c r="E147">
        <f>counties!L32</f>
        <v>-99.372248999999996</v>
      </c>
      <c r="F147" s="1">
        <f>'2012'!G32</f>
        <v>8869</v>
      </c>
      <c r="G147" s="1"/>
      <c r="H147" s="14" t="str">
        <f t="shared" si="12"/>
        <v/>
      </c>
      <c r="I147" s="14" t="str">
        <f t="shared" si="13"/>
        <v/>
      </c>
      <c r="J147" s="14" t="str">
        <f t="shared" si="14"/>
        <v/>
      </c>
      <c r="K147" s="14" t="str">
        <f t="shared" si="15"/>
        <v/>
      </c>
      <c r="L147" s="14">
        <f t="shared" si="16"/>
        <v>32.293149999999997</v>
      </c>
      <c r="M147" s="14" t="str">
        <f t="shared" si="17"/>
        <v/>
      </c>
    </row>
    <row r="148" spans="1:13">
      <c r="A148" t="str">
        <f>drift!A172</f>
        <v>MONTGOMERY</v>
      </c>
      <c r="B148" s="12">
        <f>drift!V172</f>
        <v>4.1909743047937154E-2</v>
      </c>
      <c r="C148" t="str">
        <f>counties!D172</f>
        <v>Montgomery County</v>
      </c>
      <c r="D148">
        <f>counties!K172</f>
        <v>30.302364000000001</v>
      </c>
      <c r="E148">
        <f>counties!L172</f>
        <v>-95.503523000000001</v>
      </c>
      <c r="F148" s="1">
        <f>'2012'!G172</f>
        <v>264980</v>
      </c>
      <c r="G148" s="1"/>
      <c r="H148" s="14" t="str">
        <f t="shared" si="12"/>
        <v/>
      </c>
      <c r="I148" s="14" t="str">
        <f t="shared" si="13"/>
        <v/>
      </c>
      <c r="J148" s="14" t="str">
        <f t="shared" si="14"/>
        <v/>
      </c>
      <c r="K148" s="14" t="str">
        <f t="shared" si="15"/>
        <v/>
      </c>
      <c r="L148" s="14">
        <f t="shared" si="16"/>
        <v>30.302364000000001</v>
      </c>
      <c r="M148" s="14" t="str">
        <f t="shared" si="17"/>
        <v/>
      </c>
    </row>
    <row r="149" spans="1:13">
      <c r="A149" t="str">
        <f>drift!A62</f>
        <v>DELTA</v>
      </c>
      <c r="B149" s="12">
        <f>drift!V62</f>
        <v>4.2028938890264156E-2</v>
      </c>
      <c r="C149" t="str">
        <f>counties!D62</f>
        <v>Delta County</v>
      </c>
      <c r="D149">
        <f>counties!K62</f>
        <v>33.385933000000001</v>
      </c>
      <c r="E149">
        <f>counties!L62</f>
        <v>-95.673349999999999</v>
      </c>
      <c r="F149" s="1">
        <f>'2012'!G62</f>
        <v>3322</v>
      </c>
      <c r="G149" s="1"/>
      <c r="H149" s="14" t="str">
        <f t="shared" si="12"/>
        <v/>
      </c>
      <c r="I149" s="14" t="str">
        <f t="shared" si="13"/>
        <v/>
      </c>
      <c r="J149" s="14" t="str">
        <f t="shared" si="14"/>
        <v/>
      </c>
      <c r="K149" s="14" t="str">
        <f t="shared" si="15"/>
        <v/>
      </c>
      <c r="L149" s="14">
        <f t="shared" si="16"/>
        <v>33.385933000000001</v>
      </c>
      <c r="M149" s="14" t="str">
        <f t="shared" si="17"/>
        <v/>
      </c>
    </row>
    <row r="150" spans="1:13">
      <c r="A150" t="str">
        <f>drift!A152</f>
        <v>LLANO</v>
      </c>
      <c r="B150" s="12">
        <f>drift!V152</f>
        <v>4.2213800365752618E-2</v>
      </c>
      <c r="C150" t="str">
        <f>counties!D152</f>
        <v>Llano County</v>
      </c>
      <c r="D150">
        <f>counties!K152</f>
        <v>30.707584000000001</v>
      </c>
      <c r="E150">
        <f>counties!L152</f>
        <v>-98.684690000000003</v>
      </c>
      <c r="F150" s="1">
        <f>'2012'!G152</f>
        <v>14270</v>
      </c>
      <c r="G150" s="1"/>
      <c r="H150" s="14" t="str">
        <f t="shared" si="12"/>
        <v/>
      </c>
      <c r="I150" s="14" t="str">
        <f t="shared" si="13"/>
        <v/>
      </c>
      <c r="J150" s="14" t="str">
        <f t="shared" si="14"/>
        <v/>
      </c>
      <c r="K150" s="14" t="str">
        <f t="shared" si="15"/>
        <v/>
      </c>
      <c r="L150" s="14">
        <f t="shared" si="16"/>
        <v>30.707584000000001</v>
      </c>
      <c r="M150" s="14" t="str">
        <f t="shared" si="17"/>
        <v/>
      </c>
    </row>
    <row r="151" spans="1:13">
      <c r="A151" t="str">
        <f>drift!A211</f>
        <v>SHACKELFORD</v>
      </c>
      <c r="B151" s="12">
        <f>drift!V211</f>
        <v>4.2301218060443957E-2</v>
      </c>
      <c r="C151" t="str">
        <f>counties!D211</f>
        <v>Shackelford County</v>
      </c>
      <c r="D151">
        <f>counties!K211</f>
        <v>32.743788000000002</v>
      </c>
      <c r="E151">
        <f>counties!L211</f>
        <v>-99.347044999999994</v>
      </c>
      <c r="F151" s="1">
        <f>'2012'!G211</f>
        <v>2350</v>
      </c>
      <c r="G151" s="1"/>
      <c r="H151" s="14" t="str">
        <f t="shared" si="12"/>
        <v/>
      </c>
      <c r="I151" s="14" t="str">
        <f t="shared" si="13"/>
        <v/>
      </c>
      <c r="J151" s="14" t="str">
        <f t="shared" si="14"/>
        <v/>
      </c>
      <c r="K151" s="14" t="str">
        <f t="shared" si="15"/>
        <v/>
      </c>
      <c r="L151" s="14">
        <f t="shared" si="16"/>
        <v>32.743788000000002</v>
      </c>
      <c r="M151" s="14" t="str">
        <f t="shared" si="17"/>
        <v/>
      </c>
    </row>
    <row r="152" spans="1:13">
      <c r="A152" t="str">
        <f>drift!A219</f>
        <v>STONEWALL</v>
      </c>
      <c r="B152" s="12">
        <f>drift!V219</f>
        <v>4.2311720851902712E-2</v>
      </c>
      <c r="C152" t="str">
        <f>counties!D219</f>
        <v>Stonewall County</v>
      </c>
      <c r="D152">
        <f>counties!K219</f>
        <v>33.179580000000001</v>
      </c>
      <c r="E152">
        <f>counties!L219</f>
        <v>-100.25380699999999</v>
      </c>
      <c r="F152" s="1">
        <f>'2012'!G219</f>
        <v>1056</v>
      </c>
      <c r="G152" s="1"/>
      <c r="H152" s="14" t="str">
        <f t="shared" si="12"/>
        <v/>
      </c>
      <c r="I152" s="14" t="str">
        <f t="shared" si="13"/>
        <v/>
      </c>
      <c r="J152" s="14" t="str">
        <f t="shared" si="14"/>
        <v/>
      </c>
      <c r="K152" s="14" t="str">
        <f t="shared" si="15"/>
        <v/>
      </c>
      <c r="L152" s="14">
        <f t="shared" si="16"/>
        <v>33.179580000000001</v>
      </c>
      <c r="M152" s="14" t="str">
        <f t="shared" si="17"/>
        <v/>
      </c>
    </row>
    <row r="153" spans="1:13">
      <c r="A153" t="str">
        <f>drift!A156</f>
        <v>MADISON</v>
      </c>
      <c r="B153" s="12">
        <f>drift!V156</f>
        <v>4.2391198051292101E-2</v>
      </c>
      <c r="C153" t="str">
        <f>counties!D156</f>
        <v>McCulloch County</v>
      </c>
      <c r="D153">
        <f>counties!K156</f>
        <v>31.205476999999998</v>
      </c>
      <c r="E153">
        <f>counties!L156</f>
        <v>-99.359855999999994</v>
      </c>
      <c r="F153" s="1">
        <f>'2012'!G156</f>
        <v>6637</v>
      </c>
      <c r="G153" s="1"/>
      <c r="H153" s="14" t="str">
        <f t="shared" si="12"/>
        <v/>
      </c>
      <c r="I153" s="14" t="str">
        <f t="shared" si="13"/>
        <v/>
      </c>
      <c r="J153" s="14" t="str">
        <f t="shared" si="14"/>
        <v/>
      </c>
      <c r="K153" s="14" t="str">
        <f t="shared" si="15"/>
        <v/>
      </c>
      <c r="L153" s="14">
        <f t="shared" si="16"/>
        <v>31.205476999999998</v>
      </c>
      <c r="M153" s="14" t="str">
        <f t="shared" si="17"/>
        <v/>
      </c>
    </row>
    <row r="154" spans="1:13">
      <c r="A154" t="str">
        <f>drift!A128</f>
        <v>JOHNSON</v>
      </c>
      <c r="B154" s="12">
        <f>drift!V128</f>
        <v>4.2392808096053169E-2</v>
      </c>
      <c r="C154" t="str">
        <f>counties!D128</f>
        <v>Johnson County</v>
      </c>
      <c r="D154">
        <f>counties!K128</f>
        <v>32.379511000000001</v>
      </c>
      <c r="E154">
        <f>counties!L128</f>
        <v>-97.364823000000001</v>
      </c>
      <c r="F154" s="1">
        <f>'2012'!G128</f>
        <v>81684</v>
      </c>
      <c r="G154" s="1"/>
      <c r="H154" s="14" t="str">
        <f t="shared" si="12"/>
        <v/>
      </c>
      <c r="I154" s="14" t="str">
        <f t="shared" si="13"/>
        <v/>
      </c>
      <c r="J154" s="14" t="str">
        <f t="shared" si="14"/>
        <v/>
      </c>
      <c r="K154" s="14" t="str">
        <f t="shared" si="15"/>
        <v/>
      </c>
      <c r="L154" s="14">
        <f t="shared" si="16"/>
        <v>32.379511000000001</v>
      </c>
      <c r="M154" s="14" t="str">
        <f t="shared" si="17"/>
        <v/>
      </c>
    </row>
    <row r="155" spans="1:13">
      <c r="A155" t="str">
        <f>drift!A254</f>
        <v>YOUNG</v>
      </c>
      <c r="B155" s="12">
        <f>drift!V254</f>
        <v>4.2394935736140948E-2</v>
      </c>
      <c r="C155" t="str">
        <f>counties!D254</f>
        <v>Young County</v>
      </c>
      <c r="D155">
        <f>counties!K254</f>
        <v>33.158786999999997</v>
      </c>
      <c r="E155">
        <f>counties!L254</f>
        <v>-98.678267000000005</v>
      </c>
      <c r="F155" s="1">
        <f>'2012'!G254</f>
        <v>11535</v>
      </c>
      <c r="G155" s="1"/>
      <c r="H155" s="14" t="str">
        <f t="shared" si="12"/>
        <v/>
      </c>
      <c r="I155" s="14" t="str">
        <f t="shared" si="13"/>
        <v/>
      </c>
      <c r="J155" s="14" t="str">
        <f t="shared" si="14"/>
        <v/>
      </c>
      <c r="K155" s="14" t="str">
        <f t="shared" si="15"/>
        <v/>
      </c>
      <c r="L155" s="14">
        <f t="shared" si="16"/>
        <v>33.158786999999997</v>
      </c>
      <c r="M155" s="14" t="str">
        <f t="shared" si="17"/>
        <v/>
      </c>
    </row>
    <row r="156" spans="1:13">
      <c r="A156" t="str">
        <f>drift!A141</f>
        <v>LAMAR</v>
      </c>
      <c r="B156" s="12">
        <f>drift!V141</f>
        <v>4.2497642144042613E-2</v>
      </c>
      <c r="C156" t="str">
        <f>counties!D141</f>
        <v>Lamar County</v>
      </c>
      <c r="D156">
        <f>counties!K141</f>
        <v>33.667262999999998</v>
      </c>
      <c r="E156">
        <f>counties!L141</f>
        <v>-95.570347999999996</v>
      </c>
      <c r="F156" s="1">
        <f>'2012'!G141</f>
        <v>28901</v>
      </c>
      <c r="G156" s="1"/>
      <c r="H156" s="14" t="str">
        <f t="shared" si="12"/>
        <v/>
      </c>
      <c r="I156" s="14" t="str">
        <f t="shared" si="13"/>
        <v/>
      </c>
      <c r="J156" s="14" t="str">
        <f t="shared" si="14"/>
        <v/>
      </c>
      <c r="K156" s="14" t="str">
        <f t="shared" si="15"/>
        <v/>
      </c>
      <c r="L156" s="14">
        <f t="shared" si="16"/>
        <v>33.667262999999998</v>
      </c>
      <c r="M156" s="14" t="str">
        <f t="shared" si="17"/>
        <v/>
      </c>
    </row>
    <row r="157" spans="1:13">
      <c r="A157" t="str">
        <f>drift!A24</f>
        <v>BREWSTER</v>
      </c>
      <c r="B157" s="12">
        <f>drift!V24</f>
        <v>4.3107546048722523E-2</v>
      </c>
      <c r="C157" t="str">
        <f>counties!D24</f>
        <v>Brewster County</v>
      </c>
      <c r="D157">
        <f>counties!K24</f>
        <v>29.808997000000002</v>
      </c>
      <c r="E157">
        <f>counties!L24</f>
        <v>-103.252458</v>
      </c>
      <c r="F157" s="1">
        <f>'2012'!G24</f>
        <v>6782</v>
      </c>
      <c r="G157" s="1"/>
      <c r="H157" s="14" t="str">
        <f t="shared" si="12"/>
        <v/>
      </c>
      <c r="I157" s="14" t="str">
        <f t="shared" si="13"/>
        <v/>
      </c>
      <c r="J157" s="14" t="str">
        <f t="shared" si="14"/>
        <v/>
      </c>
      <c r="K157" s="14" t="str">
        <f t="shared" si="15"/>
        <v/>
      </c>
      <c r="L157" s="14">
        <f t="shared" si="16"/>
        <v>29.808997000000002</v>
      </c>
      <c r="M157" s="14" t="str">
        <f t="shared" si="17"/>
        <v/>
      </c>
    </row>
    <row r="158" spans="1:13">
      <c r="A158" t="str">
        <f>drift!A129</f>
        <v>JONES</v>
      </c>
      <c r="B158" s="12">
        <f>drift!V129</f>
        <v>4.320229915132745E-2</v>
      </c>
      <c r="C158" t="str">
        <f>counties!D129</f>
        <v>Jones County</v>
      </c>
      <c r="D158">
        <f>counties!K129</f>
        <v>32.743709000000003</v>
      </c>
      <c r="E158">
        <f>counties!L129</f>
        <v>-99.874430000000004</v>
      </c>
      <c r="F158" s="1">
        <f>'2012'!G129</f>
        <v>9979</v>
      </c>
      <c r="G158" s="1"/>
      <c r="H158" s="14" t="str">
        <f t="shared" si="12"/>
        <v/>
      </c>
      <c r="I158" s="14" t="str">
        <f t="shared" si="13"/>
        <v/>
      </c>
      <c r="J158" s="14" t="str">
        <f t="shared" si="14"/>
        <v/>
      </c>
      <c r="K158" s="14" t="str">
        <f t="shared" si="15"/>
        <v/>
      </c>
      <c r="L158" s="14">
        <f t="shared" si="16"/>
        <v>32.743709000000003</v>
      </c>
      <c r="M158" s="14" t="str">
        <f t="shared" si="17"/>
        <v/>
      </c>
    </row>
    <row r="159" spans="1:13">
      <c r="A159" t="str">
        <f>drift!A107</f>
        <v>HAYS</v>
      </c>
      <c r="B159" s="12">
        <f>drift!V107</f>
        <v>4.3346779344704545E-2</v>
      </c>
      <c r="C159" t="str">
        <f>counties!D107</f>
        <v>Hays County</v>
      </c>
      <c r="D159">
        <f>counties!K107</f>
        <v>30.061225</v>
      </c>
      <c r="E159">
        <f>counties!L107</f>
        <v>-98.029267000000004</v>
      </c>
      <c r="F159" s="1">
        <f>'2012'!G107</f>
        <v>103491</v>
      </c>
      <c r="G159" s="1"/>
      <c r="H159" s="14" t="str">
        <f t="shared" si="12"/>
        <v/>
      </c>
      <c r="I159" s="14" t="str">
        <f t="shared" si="13"/>
        <v/>
      </c>
      <c r="J159" s="14" t="str">
        <f t="shared" si="14"/>
        <v/>
      </c>
      <c r="K159" s="14" t="str">
        <f t="shared" si="15"/>
        <v/>
      </c>
      <c r="L159" s="14">
        <f t="shared" si="16"/>
        <v>30.061225</v>
      </c>
      <c r="M159" s="14" t="str">
        <f t="shared" si="17"/>
        <v/>
      </c>
    </row>
    <row r="160" spans="1:13">
      <c r="A160" t="str">
        <f>drift!A7</f>
        <v>ARCHER</v>
      </c>
      <c r="B160" s="12">
        <f>drift!V7</f>
        <v>4.3399986799078638E-2</v>
      </c>
      <c r="C160" t="str">
        <f>counties!D7</f>
        <v>Archer County</v>
      </c>
      <c r="D160">
        <f>counties!K7</f>
        <v>33.616304999999997</v>
      </c>
      <c r="E160">
        <f>counties!L7</f>
        <v>-98.687267000000006</v>
      </c>
      <c r="F160" s="1">
        <f>'2012'!G7</f>
        <v>6322</v>
      </c>
      <c r="G160" s="1"/>
      <c r="H160" s="14" t="str">
        <f t="shared" si="12"/>
        <v/>
      </c>
      <c r="I160" s="14" t="str">
        <f t="shared" si="13"/>
        <v/>
      </c>
      <c r="J160" s="14" t="str">
        <f t="shared" si="14"/>
        <v/>
      </c>
      <c r="K160" s="14" t="str">
        <f t="shared" si="15"/>
        <v/>
      </c>
      <c r="L160" s="14">
        <f t="shared" si="16"/>
        <v>33.616304999999997</v>
      </c>
      <c r="M160" s="14" t="str">
        <f t="shared" si="17"/>
        <v/>
      </c>
    </row>
    <row r="161" spans="1:13">
      <c r="A161" t="str">
        <f>drift!A46</f>
        <v>COLLINGSWORTH</v>
      </c>
      <c r="B161" s="12">
        <f>drift!V46</f>
        <v>4.341106203700873E-2</v>
      </c>
      <c r="C161" t="str">
        <f>counties!D46</f>
        <v>Collingsworth County</v>
      </c>
      <c r="D161">
        <f>counties!K46</f>
        <v>34.963357999999999</v>
      </c>
      <c r="E161">
        <f>counties!L46</f>
        <v>-100.27213500000001</v>
      </c>
      <c r="F161" s="1">
        <f>'2012'!G46</f>
        <v>1895</v>
      </c>
      <c r="G161" s="1"/>
      <c r="H161" s="14" t="str">
        <f t="shared" si="12"/>
        <v/>
      </c>
      <c r="I161" s="14" t="str">
        <f t="shared" si="13"/>
        <v/>
      </c>
      <c r="J161" s="14" t="str">
        <f t="shared" si="14"/>
        <v/>
      </c>
      <c r="K161" s="14" t="str">
        <f t="shared" si="15"/>
        <v/>
      </c>
      <c r="L161" s="14">
        <f t="shared" si="16"/>
        <v>34.963357999999999</v>
      </c>
      <c r="M161" s="14" t="str">
        <f t="shared" si="17"/>
        <v/>
      </c>
    </row>
    <row r="162" spans="1:13">
      <c r="A162" t="str">
        <f>drift!A245</f>
        <v>WICHITA</v>
      </c>
      <c r="B162" s="12">
        <f>drift!V245</f>
        <v>4.3482455701662981E-2</v>
      </c>
      <c r="C162" t="str">
        <f>counties!D245</f>
        <v>Wichita County</v>
      </c>
      <c r="D162">
        <f>counties!K245</f>
        <v>33.991103000000003</v>
      </c>
      <c r="E162">
        <f>counties!L245</f>
        <v>-98.716851000000005</v>
      </c>
      <c r="F162" s="1">
        <f>'2012'!G245</f>
        <v>74239</v>
      </c>
      <c r="G162" s="1"/>
      <c r="H162" s="14" t="str">
        <f t="shared" si="12"/>
        <v/>
      </c>
      <c r="I162" s="14" t="str">
        <f t="shared" si="13"/>
        <v/>
      </c>
      <c r="J162" s="14" t="str">
        <f t="shared" si="14"/>
        <v/>
      </c>
      <c r="K162" s="14" t="str">
        <f t="shared" si="15"/>
        <v/>
      </c>
      <c r="L162" s="14">
        <f t="shared" si="16"/>
        <v>33.991103000000003</v>
      </c>
      <c r="M162" s="14" t="str">
        <f t="shared" si="17"/>
        <v/>
      </c>
    </row>
    <row r="163" spans="1:13">
      <c r="A163" t="str">
        <f>drift!A3</f>
        <v>ANDERSON</v>
      </c>
      <c r="B163" s="12">
        <f>drift!V3</f>
        <v>4.357695544270157E-2</v>
      </c>
      <c r="C163" t="str">
        <f>counties!D3</f>
        <v>Anderson County</v>
      </c>
      <c r="D163">
        <f>counties!K3</f>
        <v>31.841266000000001</v>
      </c>
      <c r="E163">
        <f>counties!L3</f>
        <v>-95.661743999999999</v>
      </c>
      <c r="F163" s="1">
        <f>'2012'!G3</f>
        <v>26494</v>
      </c>
      <c r="G163" s="1"/>
      <c r="H163" s="14" t="str">
        <f t="shared" si="12"/>
        <v/>
      </c>
      <c r="I163" s="14" t="str">
        <f t="shared" si="13"/>
        <v/>
      </c>
      <c r="J163" s="14" t="str">
        <f t="shared" si="14"/>
        <v/>
      </c>
      <c r="K163" s="14" t="str">
        <f t="shared" si="15"/>
        <v/>
      </c>
      <c r="L163" s="14">
        <f t="shared" si="16"/>
        <v>31.841266000000001</v>
      </c>
      <c r="M163" s="14" t="str">
        <f t="shared" si="17"/>
        <v/>
      </c>
    </row>
    <row r="164" spans="1:13">
      <c r="A164" t="str">
        <f>drift!A28</f>
        <v>BURLESON</v>
      </c>
      <c r="B164" s="12">
        <f>drift!V28</f>
        <v>4.3651572183567189E-2</v>
      </c>
      <c r="C164" t="str">
        <f>counties!D28</f>
        <v>Burleson County</v>
      </c>
      <c r="D164">
        <f>counties!K28</f>
        <v>30.493486999999998</v>
      </c>
      <c r="E164">
        <f>counties!L28</f>
        <v>-96.622090999999998</v>
      </c>
      <c r="F164" s="1">
        <f>'2012'!G28</f>
        <v>10926</v>
      </c>
      <c r="G164" s="1"/>
      <c r="H164" s="14" t="str">
        <f t="shared" si="12"/>
        <v/>
      </c>
      <c r="I164" s="14" t="str">
        <f t="shared" si="13"/>
        <v/>
      </c>
      <c r="J164" s="14" t="str">
        <f t="shared" si="14"/>
        <v/>
      </c>
      <c r="K164" s="14" t="str">
        <f t="shared" si="15"/>
        <v/>
      </c>
      <c r="L164" s="14">
        <f t="shared" si="16"/>
        <v>30.493486999999998</v>
      </c>
      <c r="M164" s="14" t="str">
        <f t="shared" si="17"/>
        <v/>
      </c>
    </row>
    <row r="165" spans="1:13">
      <c r="A165" t="str">
        <f>drift!A132</f>
        <v>KENDALL</v>
      </c>
      <c r="B165" s="12">
        <f>drift!V132</f>
        <v>4.3791005314540499E-2</v>
      </c>
      <c r="C165" t="str">
        <f>counties!D132</f>
        <v>Kendall County</v>
      </c>
      <c r="D165">
        <f>counties!K132</f>
        <v>29.944524000000001</v>
      </c>
      <c r="E165">
        <f>counties!L132</f>
        <v>-98.711094000000003</v>
      </c>
      <c r="F165" s="1">
        <f>'2012'!G132</f>
        <v>25711</v>
      </c>
      <c r="G165" s="1"/>
      <c r="H165" s="14" t="str">
        <f t="shared" si="12"/>
        <v/>
      </c>
      <c r="I165" s="14" t="str">
        <f t="shared" si="13"/>
        <v/>
      </c>
      <c r="J165" s="14" t="str">
        <f t="shared" si="14"/>
        <v/>
      </c>
      <c r="K165" s="14" t="str">
        <f t="shared" si="15"/>
        <v/>
      </c>
      <c r="L165" s="14">
        <f t="shared" si="16"/>
        <v>29.944524000000001</v>
      </c>
      <c r="M165" s="14" t="str">
        <f t="shared" si="17"/>
        <v/>
      </c>
    </row>
    <row r="166" spans="1:13">
      <c r="A166" t="str">
        <f>drift!A131</f>
        <v>KAUFMAN</v>
      </c>
      <c r="B166" s="12">
        <f>drift!V131</f>
        <v>4.393475609172548E-2</v>
      </c>
      <c r="C166" t="str">
        <f>counties!D131</f>
        <v>Kaufman County</v>
      </c>
      <c r="D166">
        <f>counties!K131</f>
        <v>32.598944000000003</v>
      </c>
      <c r="E166">
        <f>counties!L131</f>
        <v>-96.288377999999994</v>
      </c>
      <c r="F166" s="1">
        <f>'2012'!G131</f>
        <v>59604</v>
      </c>
      <c r="G166" s="1"/>
      <c r="H166" s="14" t="str">
        <f t="shared" si="12"/>
        <v/>
      </c>
      <c r="I166" s="14" t="str">
        <f t="shared" si="13"/>
        <v/>
      </c>
      <c r="J166" s="14" t="str">
        <f t="shared" si="14"/>
        <v/>
      </c>
      <c r="K166" s="14" t="str">
        <f t="shared" si="15"/>
        <v/>
      </c>
      <c r="L166" s="14">
        <f t="shared" si="16"/>
        <v>32.598944000000003</v>
      </c>
      <c r="M166" s="14" t="str">
        <f t="shared" si="17"/>
        <v/>
      </c>
    </row>
    <row r="167" spans="1:13">
      <c r="A167" t="str">
        <f>drift!A168</f>
        <v>MILAM</v>
      </c>
      <c r="B167" s="12">
        <f>drift!V168</f>
        <v>4.3940784554943102E-2</v>
      </c>
      <c r="C167" t="str">
        <f>counties!D168</f>
        <v>Milam County</v>
      </c>
      <c r="D167">
        <f>counties!K168</f>
        <v>30.791242</v>
      </c>
      <c r="E167">
        <f>counties!L168</f>
        <v>-96.984395000000006</v>
      </c>
      <c r="F167" s="1">
        <f>'2012'!G168</f>
        <v>14517</v>
      </c>
      <c r="G167" s="1"/>
      <c r="H167" s="14" t="str">
        <f t="shared" si="12"/>
        <v/>
      </c>
      <c r="I167" s="14" t="str">
        <f t="shared" si="13"/>
        <v/>
      </c>
      <c r="J167" s="14" t="str">
        <f t="shared" si="14"/>
        <v/>
      </c>
      <c r="K167" s="14" t="str">
        <f t="shared" si="15"/>
        <v/>
      </c>
      <c r="L167" s="14">
        <f t="shared" si="16"/>
        <v>30.791242</v>
      </c>
      <c r="M167" s="14" t="str">
        <f t="shared" si="17"/>
        <v/>
      </c>
    </row>
    <row r="168" spans="1:13">
      <c r="A168" t="str">
        <f>drift!A122</f>
        <v>JACKSON</v>
      </c>
      <c r="B168" s="12">
        <f>drift!V122</f>
        <v>4.41108989463731E-2</v>
      </c>
      <c r="C168" t="str">
        <f>counties!D122</f>
        <v>Jackson County</v>
      </c>
      <c r="D168">
        <f>counties!K122</f>
        <v>28.959802</v>
      </c>
      <c r="E168">
        <f>counties!L122</f>
        <v>-96.589079999999996</v>
      </c>
      <c r="F168" s="1">
        <f>'2012'!G122</f>
        <v>8832</v>
      </c>
      <c r="G168" s="1"/>
      <c r="H168" s="14" t="str">
        <f t="shared" si="12"/>
        <v/>
      </c>
      <c r="I168" s="14" t="str">
        <f t="shared" si="13"/>
        <v/>
      </c>
      <c r="J168" s="14" t="str">
        <f t="shared" si="14"/>
        <v/>
      </c>
      <c r="K168" s="14" t="str">
        <f t="shared" si="15"/>
        <v/>
      </c>
      <c r="L168" s="14">
        <f t="shared" si="16"/>
        <v>28.959802</v>
      </c>
      <c r="M168" s="14" t="str">
        <f t="shared" si="17"/>
        <v/>
      </c>
    </row>
    <row r="169" spans="1:13">
      <c r="A169" t="str">
        <f>drift!A248</f>
        <v>WILLIAMSON</v>
      </c>
      <c r="B169" s="12">
        <f>drift!V248</f>
        <v>4.4442111931050188E-2</v>
      </c>
      <c r="C169" t="str">
        <f>counties!D248</f>
        <v>Williamson County</v>
      </c>
      <c r="D169">
        <f>counties!K248</f>
        <v>30.64903</v>
      </c>
      <c r="E169">
        <f>counties!L248</f>
        <v>-97.605069</v>
      </c>
      <c r="F169" s="1">
        <f>'2012'!G248</f>
        <v>253440</v>
      </c>
      <c r="G169" s="1"/>
      <c r="H169" s="14" t="str">
        <f t="shared" si="12"/>
        <v/>
      </c>
      <c r="I169" s="14" t="str">
        <f t="shared" si="13"/>
        <v/>
      </c>
      <c r="J169" s="14" t="str">
        <f t="shared" si="14"/>
        <v/>
      </c>
      <c r="K169" s="14" t="str">
        <f t="shared" si="15"/>
        <v/>
      </c>
      <c r="L169" s="14">
        <f t="shared" si="16"/>
        <v>30.64903</v>
      </c>
      <c r="M169" s="14" t="str">
        <f t="shared" si="17"/>
        <v/>
      </c>
    </row>
    <row r="170" spans="1:13">
      <c r="A170" t="str">
        <f>drift!A12</f>
        <v>BANDERA</v>
      </c>
      <c r="B170" s="12">
        <f>drift!V12</f>
        <v>4.4684504177283424E-2</v>
      </c>
      <c r="C170" t="str">
        <f>counties!D12</f>
        <v>Bandera County</v>
      </c>
      <c r="D170">
        <f>counties!K12</f>
        <v>29.755748000000001</v>
      </c>
      <c r="E170">
        <f>counties!L12</f>
        <v>-99.260682000000003</v>
      </c>
      <c r="F170" s="1">
        <f>'2012'!G12</f>
        <v>14830</v>
      </c>
      <c r="G170" s="1"/>
      <c r="H170" s="14" t="str">
        <f t="shared" si="12"/>
        <v/>
      </c>
      <c r="I170" s="14" t="str">
        <f t="shared" si="13"/>
        <v/>
      </c>
      <c r="J170" s="14" t="str">
        <f t="shared" si="14"/>
        <v/>
      </c>
      <c r="K170" s="14" t="str">
        <f t="shared" si="15"/>
        <v/>
      </c>
      <c r="L170" s="14">
        <f t="shared" si="16"/>
        <v>29.755748000000001</v>
      </c>
      <c r="M170" s="14" t="str">
        <f t="shared" si="17"/>
        <v/>
      </c>
    </row>
    <row r="171" spans="1:13">
      <c r="A171" t="str">
        <f>drift!A202</f>
        <v>RUNNELS</v>
      </c>
      <c r="B171" s="12">
        <f>drift!V202</f>
        <v>4.4780027581123871E-2</v>
      </c>
      <c r="C171" t="str">
        <f>counties!D202</f>
        <v>Runnels County</v>
      </c>
      <c r="D171">
        <f>counties!K202</f>
        <v>31.833310999999998</v>
      </c>
      <c r="E171">
        <f>counties!L202</f>
        <v>-99.967855999999998</v>
      </c>
      <c r="F171" s="1">
        <f>'2012'!G202</f>
        <v>6701</v>
      </c>
      <c r="G171" s="1"/>
      <c r="H171" s="14" t="str">
        <f t="shared" si="12"/>
        <v/>
      </c>
      <c r="I171" s="14" t="str">
        <f t="shared" si="13"/>
        <v/>
      </c>
      <c r="J171" s="14" t="str">
        <f t="shared" si="14"/>
        <v/>
      </c>
      <c r="K171" s="14" t="str">
        <f t="shared" si="15"/>
        <v/>
      </c>
      <c r="L171" s="14">
        <f t="shared" si="16"/>
        <v>31.833310999999998</v>
      </c>
      <c r="M171" s="14" t="str">
        <f t="shared" si="17"/>
        <v/>
      </c>
    </row>
    <row r="172" spans="1:13">
      <c r="A172" t="str">
        <f>drift!A176</f>
        <v>NACOGDOCHES</v>
      </c>
      <c r="B172" s="12">
        <f>drift!V176</f>
        <v>4.4944571887020834E-2</v>
      </c>
      <c r="C172" t="str">
        <f>counties!D176</f>
        <v>Nacogdoches County</v>
      </c>
      <c r="D172">
        <f>counties!K176</f>
        <v>31.620560000000001</v>
      </c>
      <c r="E172">
        <f>counties!L176</f>
        <v>-94.620249999999999</v>
      </c>
      <c r="F172" s="1">
        <f>'2012'!G176</f>
        <v>31129</v>
      </c>
      <c r="G172" s="1"/>
      <c r="H172" s="14" t="str">
        <f t="shared" si="12"/>
        <v/>
      </c>
      <c r="I172" s="14" t="str">
        <f t="shared" si="13"/>
        <v/>
      </c>
      <c r="J172" s="14" t="str">
        <f t="shared" si="14"/>
        <v/>
      </c>
      <c r="K172" s="14" t="str">
        <f t="shared" si="15"/>
        <v/>
      </c>
      <c r="L172" s="14">
        <f t="shared" si="16"/>
        <v>31.620560000000001</v>
      </c>
      <c r="M172" s="14" t="str">
        <f t="shared" si="17"/>
        <v/>
      </c>
    </row>
    <row r="173" spans="1:13">
      <c r="A173" t="str">
        <f>drift!A143</f>
        <v>LAMPASAS</v>
      </c>
      <c r="B173" s="12">
        <f>drift!V143</f>
        <v>4.4959285568151763E-2</v>
      </c>
      <c r="C173" t="str">
        <f>counties!D143</f>
        <v>Lampasas County</v>
      </c>
      <c r="D173">
        <f>counties!K143</f>
        <v>31.196731</v>
      </c>
      <c r="E173">
        <f>counties!L143</f>
        <v>-98.240888999999996</v>
      </c>
      <c r="F173" s="1">
        <f>'2012'!G143</f>
        <v>12815</v>
      </c>
      <c r="G173" s="1"/>
      <c r="H173" s="14" t="str">
        <f t="shared" si="12"/>
        <v/>
      </c>
      <c r="I173" s="14" t="str">
        <f t="shared" si="13"/>
        <v/>
      </c>
      <c r="J173" s="14" t="str">
        <f t="shared" si="14"/>
        <v/>
      </c>
      <c r="K173" s="14" t="str">
        <f t="shared" si="15"/>
        <v/>
      </c>
      <c r="L173" s="14">
        <f t="shared" si="16"/>
        <v>31.196731</v>
      </c>
      <c r="M173" s="14" t="str">
        <f t="shared" si="17"/>
        <v/>
      </c>
    </row>
    <row r="174" spans="1:13">
      <c r="A174" t="str">
        <f>drift!A50</f>
        <v>CONCHO</v>
      </c>
      <c r="B174" s="12">
        <f>drift!V50</f>
        <v>4.498613555164499E-2</v>
      </c>
      <c r="C174" t="str">
        <f>counties!D50</f>
        <v>Concho County</v>
      </c>
      <c r="D174">
        <f>counties!K50</f>
        <v>31.318864999999999</v>
      </c>
      <c r="E174">
        <f>counties!L50</f>
        <v>-99.863647999999998</v>
      </c>
      <c r="F174" s="1">
        <f>'2012'!G50</f>
        <v>1696</v>
      </c>
      <c r="G174" s="1"/>
      <c r="H174" s="14" t="str">
        <f t="shared" si="12"/>
        <v/>
      </c>
      <c r="I174" s="14" t="str">
        <f t="shared" si="13"/>
        <v/>
      </c>
      <c r="J174" s="14" t="str">
        <f t="shared" si="14"/>
        <v/>
      </c>
      <c r="K174" s="14" t="str">
        <f t="shared" si="15"/>
        <v/>
      </c>
      <c r="L174" s="14">
        <f t="shared" si="16"/>
        <v>31.318864999999999</v>
      </c>
      <c r="M174" s="14" t="str">
        <f t="shared" si="17"/>
        <v/>
      </c>
    </row>
    <row r="175" spans="1:13">
      <c r="A175" t="str">
        <f>drift!A204</f>
        <v>SABINE</v>
      </c>
      <c r="B175" s="12">
        <f>drift!V204</f>
        <v>4.5319757755230561E-2</v>
      </c>
      <c r="C175" t="str">
        <f>counties!D204</f>
        <v>Sabine County</v>
      </c>
      <c r="D175">
        <f>counties!K204</f>
        <v>31.343299999999999</v>
      </c>
      <c r="E175">
        <f>counties!L204</f>
        <v>-93.851912999999996</v>
      </c>
      <c r="F175" s="1">
        <f>'2012'!G204</f>
        <v>7551</v>
      </c>
      <c r="G175" s="1"/>
      <c r="H175" s="14" t="str">
        <f t="shared" si="12"/>
        <v/>
      </c>
      <c r="I175" s="14" t="str">
        <f t="shared" si="13"/>
        <v/>
      </c>
      <c r="J175" s="14" t="str">
        <f t="shared" si="14"/>
        <v/>
      </c>
      <c r="K175" s="14" t="str">
        <f t="shared" si="15"/>
        <v/>
      </c>
      <c r="L175" s="14">
        <f t="shared" si="16"/>
        <v>31.343299999999999</v>
      </c>
      <c r="M175" s="14" t="str">
        <f t="shared" si="17"/>
        <v/>
      </c>
    </row>
    <row r="176" spans="1:13">
      <c r="A176" t="str">
        <f>drift!A13</f>
        <v>BASTROP</v>
      </c>
      <c r="B176" s="12">
        <f>drift!V13</f>
        <v>4.5326730718333597E-2</v>
      </c>
      <c r="C176" t="str">
        <f>counties!D13</f>
        <v>Bastrop County</v>
      </c>
      <c r="D176">
        <f>counties!K13</f>
        <v>30.103128000000002</v>
      </c>
      <c r="E176">
        <f>counties!L13</f>
        <v>-97.311858999999998</v>
      </c>
      <c r="F176" s="1">
        <f>'2012'!G13</f>
        <v>39929</v>
      </c>
      <c r="G176" s="1"/>
      <c r="H176" s="14" t="str">
        <f t="shared" si="12"/>
        <v/>
      </c>
      <c r="I176" s="14" t="str">
        <f t="shared" si="13"/>
        <v/>
      </c>
      <c r="J176" s="14" t="str">
        <f t="shared" si="14"/>
        <v/>
      </c>
      <c r="K176" s="14" t="str">
        <f t="shared" si="15"/>
        <v/>
      </c>
      <c r="L176" s="14">
        <f t="shared" si="16"/>
        <v>30.103128000000002</v>
      </c>
      <c r="M176" s="14" t="str">
        <f t="shared" si="17"/>
        <v/>
      </c>
    </row>
    <row r="177" spans="1:13">
      <c r="A177" t="str">
        <f>drift!A5</f>
        <v>ANGELINA</v>
      </c>
      <c r="B177" s="12">
        <f>drift!V5</f>
        <v>4.5577176162179045E-2</v>
      </c>
      <c r="C177" t="str">
        <f>counties!D5</f>
        <v>Angelina County</v>
      </c>
      <c r="D177">
        <f>counties!K5</f>
        <v>31.251950999999998</v>
      </c>
      <c r="E177">
        <f>counties!L5</f>
        <v>-94.611056000000005</v>
      </c>
      <c r="F177" s="1">
        <f>'2012'!G5</f>
        <v>49317</v>
      </c>
      <c r="G177" s="1"/>
      <c r="H177" s="14" t="str">
        <f t="shared" si="12"/>
        <v/>
      </c>
      <c r="I177" s="14" t="str">
        <f t="shared" si="13"/>
        <v/>
      </c>
      <c r="J177" s="14" t="str">
        <f t="shared" si="14"/>
        <v/>
      </c>
      <c r="K177" s="14" t="str">
        <f t="shared" si="15"/>
        <v/>
      </c>
      <c r="L177" s="14">
        <f t="shared" si="16"/>
        <v>31.251950999999998</v>
      </c>
      <c r="M177" s="14" t="str">
        <f t="shared" si="17"/>
        <v/>
      </c>
    </row>
    <row r="178" spans="1:13">
      <c r="A178" t="str">
        <f>drift!A88</f>
        <v>GILLESPIE</v>
      </c>
      <c r="B178" s="12">
        <f>drift!V88</f>
        <v>4.594644798079206E-2</v>
      </c>
      <c r="C178" t="str">
        <f>counties!D88</f>
        <v>Gillespie County</v>
      </c>
      <c r="D178">
        <f>counties!K88</f>
        <v>30.32639</v>
      </c>
      <c r="E178">
        <f>counties!L88</f>
        <v>-98.942105999999995</v>
      </c>
      <c r="F178" s="1">
        <f>'2012'!G88</f>
        <v>18121</v>
      </c>
      <c r="G178" s="1"/>
      <c r="H178" s="14" t="str">
        <f t="shared" si="12"/>
        <v/>
      </c>
      <c r="I178" s="14" t="str">
        <f t="shared" si="13"/>
        <v/>
      </c>
      <c r="J178" s="14" t="str">
        <f t="shared" si="14"/>
        <v/>
      </c>
      <c r="K178" s="14" t="str">
        <f t="shared" si="15"/>
        <v/>
      </c>
      <c r="L178" s="14">
        <f t="shared" si="16"/>
        <v>30.32639</v>
      </c>
      <c r="M178" s="14" t="str">
        <f t="shared" si="17"/>
        <v/>
      </c>
    </row>
    <row r="179" spans="1:13">
      <c r="A179" t="str">
        <f>drift!A51</f>
        <v>COOKE</v>
      </c>
      <c r="B179" s="12">
        <f>drift!V51</f>
        <v>4.605856969216382E-2</v>
      </c>
      <c r="C179" t="str">
        <f>counties!D51</f>
        <v>Cooke County</v>
      </c>
      <c r="D179">
        <f>counties!K51</f>
        <v>33.639169000000003</v>
      </c>
      <c r="E179">
        <f>counties!L51</f>
        <v>-97.210372000000007</v>
      </c>
      <c r="F179" s="1">
        <f>'2012'!G51</f>
        <v>23408</v>
      </c>
      <c r="G179" s="1"/>
      <c r="H179" s="14" t="str">
        <f t="shared" si="12"/>
        <v/>
      </c>
      <c r="I179" s="14" t="str">
        <f t="shared" si="13"/>
        <v/>
      </c>
      <c r="J179" s="14" t="str">
        <f t="shared" si="14"/>
        <v/>
      </c>
      <c r="K179" s="14" t="str">
        <f t="shared" si="15"/>
        <v/>
      </c>
      <c r="L179" s="14">
        <f t="shared" si="16"/>
        <v>33.639169000000003</v>
      </c>
      <c r="M179" s="14" t="str">
        <f t="shared" si="17"/>
        <v/>
      </c>
    </row>
    <row r="180" spans="1:13">
      <c r="A180" t="str">
        <f>drift!A36</f>
        <v>CASS</v>
      </c>
      <c r="B180" s="12">
        <f>drift!V36</f>
        <v>4.6198944293114996E-2</v>
      </c>
      <c r="C180" t="str">
        <f>counties!D36</f>
        <v>Cass County</v>
      </c>
      <c r="D180">
        <f>counties!K36</f>
        <v>33.083697999999998</v>
      </c>
      <c r="E180">
        <f>counties!L36</f>
        <v>-94.357579000000001</v>
      </c>
      <c r="F180" s="1">
        <f>'2012'!G36</f>
        <v>18929</v>
      </c>
      <c r="G180" s="1"/>
      <c r="H180" s="14" t="str">
        <f t="shared" si="12"/>
        <v/>
      </c>
      <c r="I180" s="14" t="str">
        <f t="shared" si="13"/>
        <v/>
      </c>
      <c r="J180" s="14" t="str">
        <f t="shared" si="14"/>
        <v/>
      </c>
      <c r="K180" s="14" t="str">
        <f t="shared" si="15"/>
        <v/>
      </c>
      <c r="L180" s="14">
        <f t="shared" si="16"/>
        <v>33.083697999999998</v>
      </c>
      <c r="M180" s="14" t="str">
        <f t="shared" si="17"/>
        <v/>
      </c>
    </row>
    <row r="181" spans="1:13">
      <c r="A181" t="str">
        <f>drift!A69</f>
        <v>EASTLAND</v>
      </c>
      <c r="B181" s="12">
        <f>drift!V69</f>
        <v>4.6227645891362079E-2</v>
      </c>
      <c r="C181" t="str">
        <f>counties!D69</f>
        <v>Eastland County</v>
      </c>
      <c r="D181">
        <f>counties!K69</f>
        <v>32.324644999999997</v>
      </c>
      <c r="E181">
        <f>counties!L69</f>
        <v>-98.836560000000006</v>
      </c>
      <c r="F181" s="1">
        <f>'2012'!G69</f>
        <v>10581</v>
      </c>
      <c r="G181" s="1"/>
      <c r="H181" s="14" t="str">
        <f t="shared" si="12"/>
        <v/>
      </c>
      <c r="I181" s="14" t="str">
        <f t="shared" si="13"/>
        <v/>
      </c>
      <c r="J181" s="14" t="str">
        <f t="shared" si="14"/>
        <v/>
      </c>
      <c r="K181" s="14" t="str">
        <f t="shared" si="15"/>
        <v/>
      </c>
      <c r="L181" s="14">
        <f t="shared" si="16"/>
        <v>32.324644999999997</v>
      </c>
      <c r="M181" s="14" t="str">
        <f t="shared" si="17"/>
        <v/>
      </c>
    </row>
    <row r="182" spans="1:13">
      <c r="A182" t="str">
        <f>drift!A241</f>
        <v>WASHINGTON</v>
      </c>
      <c r="B182" s="12">
        <f>drift!V241</f>
        <v>4.6465414857304266E-2</v>
      </c>
      <c r="C182" t="str">
        <f>counties!D241</f>
        <v>Washington County</v>
      </c>
      <c r="D182">
        <f>counties!K241</f>
        <v>30.215074999999999</v>
      </c>
      <c r="E182">
        <f>counties!L241</f>
        <v>-96.410272000000006</v>
      </c>
      <c r="F182" s="1">
        <f>'2012'!G241</f>
        <v>22519</v>
      </c>
      <c r="G182" s="1"/>
      <c r="H182" s="14" t="str">
        <f t="shared" si="12"/>
        <v/>
      </c>
      <c r="I182" s="14" t="str">
        <f t="shared" si="13"/>
        <v/>
      </c>
      <c r="J182" s="14" t="str">
        <f t="shared" si="14"/>
        <v/>
      </c>
      <c r="K182" s="14" t="str">
        <f t="shared" si="15"/>
        <v/>
      </c>
      <c r="L182" s="14">
        <f t="shared" si="16"/>
        <v>30.215074999999999</v>
      </c>
      <c r="M182" s="14" t="str">
        <f t="shared" si="17"/>
        <v/>
      </c>
    </row>
    <row r="183" spans="1:13">
      <c r="A183" t="str">
        <f>drift!A249</f>
        <v>WILSON</v>
      </c>
      <c r="B183" s="12">
        <f>drift!V249</f>
        <v>4.6573698921316575E-2</v>
      </c>
      <c r="C183" t="str">
        <f>counties!D249</f>
        <v>Wilson County</v>
      </c>
      <c r="D183">
        <f>counties!K249</f>
        <v>29.174302999999998</v>
      </c>
      <c r="E183">
        <f>counties!L249</f>
        <v>-98.085898999999998</v>
      </c>
      <c r="F183" s="1">
        <f>'2012'!G249</f>
        <v>27902</v>
      </c>
      <c r="G183" s="1"/>
      <c r="H183" s="14" t="str">
        <f t="shared" si="12"/>
        <v/>
      </c>
      <c r="I183" s="14" t="str">
        <f t="shared" si="13"/>
        <v/>
      </c>
      <c r="J183" s="14" t="str">
        <f t="shared" si="14"/>
        <v/>
      </c>
      <c r="K183" s="14" t="str">
        <f t="shared" si="15"/>
        <v/>
      </c>
      <c r="L183" s="14">
        <f t="shared" si="16"/>
        <v>29.174302999999998</v>
      </c>
      <c r="M183" s="14" t="str">
        <f t="shared" si="17"/>
        <v/>
      </c>
    </row>
    <row r="184" spans="1:13">
      <c r="A184" t="str">
        <f>drift!A177</f>
        <v>NAVARRO</v>
      </c>
      <c r="B184" s="12">
        <f>drift!V177</f>
        <v>4.6811354950211159E-2</v>
      </c>
      <c r="C184" t="str">
        <f>counties!D177</f>
        <v>Navarro County</v>
      </c>
      <c r="D184">
        <f>counties!K177</f>
        <v>32.048450000000003</v>
      </c>
      <c r="E184">
        <f>counties!L177</f>
        <v>-96.476907999999995</v>
      </c>
      <c r="F184" s="1">
        <f>'2012'!G177</f>
        <v>27362</v>
      </c>
      <c r="G184" s="1"/>
      <c r="H184" s="14" t="str">
        <f t="shared" si="12"/>
        <v/>
      </c>
      <c r="I184" s="14" t="str">
        <f t="shared" si="13"/>
        <v/>
      </c>
      <c r="J184" s="14" t="str">
        <f t="shared" si="14"/>
        <v/>
      </c>
      <c r="K184" s="14" t="str">
        <f t="shared" si="15"/>
        <v/>
      </c>
      <c r="L184" s="14">
        <f t="shared" si="16"/>
        <v>32.048450000000003</v>
      </c>
      <c r="M184" s="14" t="str">
        <f t="shared" si="17"/>
        <v/>
      </c>
    </row>
    <row r="185" spans="1:13">
      <c r="A185" t="str">
        <f>drift!A10</f>
        <v>AUSTIN</v>
      </c>
      <c r="B185" s="12">
        <f>drift!V10</f>
        <v>4.7421031604122366E-2</v>
      </c>
      <c r="C185" t="str">
        <f>counties!D10</f>
        <v>Austin County</v>
      </c>
      <c r="D185">
        <f>counties!K10</f>
        <v>29.891901000000001</v>
      </c>
      <c r="E185">
        <f>counties!L10</f>
        <v>-96.270169999999993</v>
      </c>
      <c r="F185" s="1">
        <f>'2012'!G10</f>
        <v>18005</v>
      </c>
      <c r="G185" s="1"/>
      <c r="H185" s="14" t="str">
        <f t="shared" si="12"/>
        <v/>
      </c>
      <c r="I185" s="14" t="str">
        <f t="shared" si="13"/>
        <v/>
      </c>
      <c r="J185" s="14" t="str">
        <f t="shared" si="14"/>
        <v/>
      </c>
      <c r="K185" s="14" t="str">
        <f t="shared" si="15"/>
        <v/>
      </c>
      <c r="L185" s="14">
        <f t="shared" si="16"/>
        <v>29.891901000000001</v>
      </c>
      <c r="M185" s="14" t="str">
        <f t="shared" si="17"/>
        <v/>
      </c>
    </row>
    <row r="186" spans="1:13">
      <c r="A186" t="str">
        <f>drift!A44</f>
        <v>COLEMAN</v>
      </c>
      <c r="B186" s="12">
        <f>drift!V44</f>
        <v>4.8071306021942095E-2</v>
      </c>
      <c r="C186" t="str">
        <f>counties!D44</f>
        <v>Coleman County</v>
      </c>
      <c r="D186">
        <f>counties!K44</f>
        <v>31.914204999999999</v>
      </c>
      <c r="E186">
        <f>counties!L44</f>
        <v>-99.346621999999996</v>
      </c>
      <c r="F186" s="1">
        <f>'2012'!G44</f>
        <v>6052</v>
      </c>
      <c r="G186" s="1"/>
      <c r="H186" s="14" t="str">
        <f t="shared" si="12"/>
        <v/>
      </c>
      <c r="I186" s="14" t="str">
        <f t="shared" si="13"/>
        <v/>
      </c>
      <c r="J186" s="14" t="str">
        <f t="shared" si="14"/>
        <v/>
      </c>
      <c r="K186" s="14" t="str">
        <f t="shared" si="15"/>
        <v/>
      </c>
      <c r="L186" s="14">
        <f t="shared" si="16"/>
        <v>31.914204999999999</v>
      </c>
      <c r="M186" s="14" t="str">
        <f t="shared" si="17"/>
        <v/>
      </c>
    </row>
    <row r="187" spans="1:13">
      <c r="A187" t="str">
        <f>drift!A148</f>
        <v>LIBERTY</v>
      </c>
      <c r="B187" s="12">
        <f>drift!V148</f>
        <v>4.8510670584759885E-2</v>
      </c>
      <c r="C187" t="str">
        <f>counties!D148</f>
        <v>Liberty County</v>
      </c>
      <c r="D187">
        <f>counties!K148</f>
        <v>30.162189000000001</v>
      </c>
      <c r="E187">
        <f>counties!L148</f>
        <v>-94.822682</v>
      </c>
      <c r="F187" s="1">
        <f>'2012'!G148</f>
        <v>43198</v>
      </c>
      <c r="G187" s="1"/>
      <c r="H187" s="14" t="str">
        <f t="shared" si="12"/>
        <v/>
      </c>
      <c r="I187" s="14" t="str">
        <f t="shared" si="13"/>
        <v/>
      </c>
      <c r="J187" s="14" t="str">
        <f t="shared" si="14"/>
        <v/>
      </c>
      <c r="K187" s="14" t="str">
        <f t="shared" si="15"/>
        <v/>
      </c>
      <c r="L187" s="14">
        <f t="shared" si="16"/>
        <v>30.162189000000001</v>
      </c>
      <c r="M187" s="14" t="str">
        <f t="shared" si="17"/>
        <v/>
      </c>
    </row>
    <row r="188" spans="1:13">
      <c r="A188" t="str">
        <f>drift!A147</f>
        <v>LEON</v>
      </c>
      <c r="B188" s="12">
        <f>drift!V147</f>
        <v>4.8663328738432043E-2</v>
      </c>
      <c r="C188" t="str">
        <f>counties!D147</f>
        <v>Leon County</v>
      </c>
      <c r="D188">
        <f>counties!K147</f>
        <v>31.300492999999999</v>
      </c>
      <c r="E188">
        <f>counties!L147</f>
        <v>-95.995621999999997</v>
      </c>
      <c r="F188" s="1">
        <f>'2012'!G147</f>
        <v>10884</v>
      </c>
      <c r="G188" s="1"/>
      <c r="H188" s="14" t="str">
        <f t="shared" si="12"/>
        <v/>
      </c>
      <c r="I188" s="14" t="str">
        <f t="shared" si="13"/>
        <v/>
      </c>
      <c r="J188" s="14" t="str">
        <f t="shared" si="14"/>
        <v/>
      </c>
      <c r="K188" s="14" t="str">
        <f t="shared" si="15"/>
        <v/>
      </c>
      <c r="L188" s="14">
        <f t="shared" si="16"/>
        <v>31.300492999999999</v>
      </c>
      <c r="M188" s="14" t="str">
        <f t="shared" si="17"/>
        <v/>
      </c>
    </row>
    <row r="189" spans="1:13">
      <c r="A189" t="str">
        <f>drift!A140</f>
        <v>KNOX</v>
      </c>
      <c r="B189" s="12">
        <f>drift!V140</f>
        <v>4.8728968888518964E-2</v>
      </c>
      <c r="C189" t="str">
        <f>counties!D140</f>
        <v>Knox County</v>
      </c>
      <c r="D189">
        <f>counties!K140</f>
        <v>33.616656999999996</v>
      </c>
      <c r="E189">
        <f>counties!L140</f>
        <v>-99.747112000000001</v>
      </c>
      <c r="F189" s="1">
        <f>'2012'!G140</f>
        <v>2307</v>
      </c>
      <c r="G189" s="1"/>
      <c r="H189" s="14" t="str">
        <f t="shared" si="12"/>
        <v/>
      </c>
      <c r="I189" s="14" t="str">
        <f t="shared" si="13"/>
        <v/>
      </c>
      <c r="J189" s="14" t="str">
        <f t="shared" si="14"/>
        <v/>
      </c>
      <c r="K189" s="14" t="str">
        <f t="shared" si="15"/>
        <v/>
      </c>
      <c r="L189" s="14">
        <f t="shared" si="16"/>
        <v>33.616656999999996</v>
      </c>
      <c r="M189" s="14" t="str">
        <f t="shared" si="17"/>
        <v/>
      </c>
    </row>
    <row r="190" spans="1:13">
      <c r="A190" t="str">
        <f>drift!A135</f>
        <v>KERR</v>
      </c>
      <c r="B190" s="12">
        <f>drift!V135</f>
        <v>4.8833556357476882E-2</v>
      </c>
      <c r="C190" t="str">
        <f>counties!D135</f>
        <v>Kerr County</v>
      </c>
      <c r="D190">
        <f>counties!K135</f>
        <v>30.053927999999999</v>
      </c>
      <c r="E190">
        <f>counties!L135</f>
        <v>-99.351967999999999</v>
      </c>
      <c r="F190" s="1">
        <f>'2012'!G135</f>
        <v>32854</v>
      </c>
      <c r="G190" s="1"/>
      <c r="H190" s="14" t="str">
        <f t="shared" si="12"/>
        <v/>
      </c>
      <c r="I190" s="14" t="str">
        <f t="shared" si="13"/>
        <v/>
      </c>
      <c r="J190" s="14" t="str">
        <f t="shared" si="14"/>
        <v/>
      </c>
      <c r="K190" s="14" t="str">
        <f t="shared" si="15"/>
        <v/>
      </c>
      <c r="L190" s="14">
        <f t="shared" si="16"/>
        <v>30.053927999999999</v>
      </c>
      <c r="M190" s="14" t="str">
        <f t="shared" si="17"/>
        <v/>
      </c>
    </row>
    <row r="191" spans="1:13">
      <c r="A191" t="str">
        <f>drift!A20</f>
        <v>BOSQUE</v>
      </c>
      <c r="B191" s="12">
        <f>drift!V20</f>
        <v>4.9029761748445533E-2</v>
      </c>
      <c r="C191" t="str">
        <f>counties!D20</f>
        <v>Bosque County</v>
      </c>
      <c r="D191">
        <f>counties!K20</f>
        <v>31.900763999999999</v>
      </c>
      <c r="E191">
        <f>counties!L20</f>
        <v>-97.637631999999996</v>
      </c>
      <c r="F191" s="1">
        <f>'2012'!G20</f>
        <v>11977</v>
      </c>
      <c r="G191" s="1"/>
      <c r="H191" s="14" t="str">
        <f t="shared" si="12"/>
        <v/>
      </c>
      <c r="I191" s="14" t="str">
        <f t="shared" si="13"/>
        <v/>
      </c>
      <c r="J191" s="14" t="str">
        <f t="shared" si="14"/>
        <v/>
      </c>
      <c r="K191" s="14" t="str">
        <f t="shared" si="15"/>
        <v/>
      </c>
      <c r="L191" s="14">
        <f t="shared" si="16"/>
        <v>31.900763999999999</v>
      </c>
      <c r="M191" s="14" t="str">
        <f t="shared" si="17"/>
        <v/>
      </c>
    </row>
    <row r="192" spans="1:13">
      <c r="A192" t="str">
        <f>drift!A18</f>
        <v>BLANCO</v>
      </c>
      <c r="B192" s="12">
        <f>drift!V18</f>
        <v>4.912320408725368E-2</v>
      </c>
      <c r="C192" t="str">
        <f>counties!D18</f>
        <v>Blanco County</v>
      </c>
      <c r="D192">
        <f>counties!K18</f>
        <v>30.265605000000001</v>
      </c>
      <c r="E192">
        <f>counties!L18</f>
        <v>-98.399977000000007</v>
      </c>
      <c r="F192" s="1">
        <f>'2012'!G18</f>
        <v>7195</v>
      </c>
      <c r="G192" s="1"/>
      <c r="H192" s="14" t="str">
        <f t="shared" si="12"/>
        <v/>
      </c>
      <c r="I192" s="14" t="str">
        <f t="shared" si="13"/>
        <v/>
      </c>
      <c r="J192" s="14" t="str">
        <f t="shared" si="14"/>
        <v/>
      </c>
      <c r="K192" s="14" t="str">
        <f t="shared" si="15"/>
        <v/>
      </c>
      <c r="L192" s="14">
        <f t="shared" si="16"/>
        <v>30.265605000000001</v>
      </c>
      <c r="M192" s="14" t="str">
        <f t="shared" si="17"/>
        <v/>
      </c>
    </row>
    <row r="193" spans="1:13">
      <c r="A193" t="str">
        <f>drift!A195</f>
        <v>REAL</v>
      </c>
      <c r="B193" s="12">
        <f>drift!V195</f>
        <v>4.9406077274491089E-2</v>
      </c>
      <c r="C193" t="str">
        <f>counties!D195</f>
        <v>Real County</v>
      </c>
      <c r="D193">
        <f>counties!K195</f>
        <v>29.823029999999999</v>
      </c>
      <c r="E193">
        <f>counties!L195</f>
        <v>-99.805302999999995</v>
      </c>
      <c r="F193" s="1">
        <f>'2012'!G195</f>
        <v>2426</v>
      </c>
      <c r="G193" s="1"/>
      <c r="H193" s="14" t="str">
        <f t="shared" si="12"/>
        <v/>
      </c>
      <c r="I193" s="14" t="str">
        <f t="shared" si="13"/>
        <v/>
      </c>
      <c r="J193" s="14" t="str">
        <f t="shared" si="14"/>
        <v/>
      </c>
      <c r="K193" s="14" t="str">
        <f t="shared" si="15"/>
        <v/>
      </c>
      <c r="L193" s="14">
        <f t="shared" si="16"/>
        <v>29.823029999999999</v>
      </c>
      <c r="M193" s="14" t="str">
        <f t="shared" si="17"/>
        <v/>
      </c>
    </row>
    <row r="194" spans="1:13">
      <c r="A194" t="str">
        <f>drift!A52</f>
        <v>CORYELL</v>
      </c>
      <c r="B194" s="12">
        <f>drift!V52</f>
        <v>4.9559577373972319E-2</v>
      </c>
      <c r="C194" t="str">
        <f>counties!D52</f>
        <v>Coryell County</v>
      </c>
      <c r="D194">
        <f>counties!K52</f>
        <v>31.391176999999999</v>
      </c>
      <c r="E194">
        <f>counties!L52</f>
        <v>-97.798022000000003</v>
      </c>
      <c r="F194" s="1">
        <f>'2012'!G52</f>
        <v>35587</v>
      </c>
      <c r="G194" s="1"/>
      <c r="H194" s="14" t="str">
        <f t="shared" si="12"/>
        <v/>
      </c>
      <c r="I194" s="14" t="str">
        <f t="shared" si="13"/>
        <v/>
      </c>
      <c r="J194" s="14" t="str">
        <f t="shared" si="14"/>
        <v/>
      </c>
      <c r="K194" s="14" t="str">
        <f t="shared" si="15"/>
        <v/>
      </c>
      <c r="L194" s="14">
        <f t="shared" si="16"/>
        <v>31.391176999999999</v>
      </c>
      <c r="M194" s="14" t="str">
        <f t="shared" si="17"/>
        <v/>
      </c>
    </row>
    <row r="195" spans="1:13">
      <c r="A195" t="str">
        <f>drift!A47</f>
        <v>COLORADO</v>
      </c>
      <c r="B195" s="12">
        <f>drift!V47</f>
        <v>5.0286888034106081E-2</v>
      </c>
      <c r="C195" t="str">
        <f>counties!D47</f>
        <v>Colorado County</v>
      </c>
      <c r="D195">
        <f>counties!K47</f>
        <v>29.595908000000001</v>
      </c>
      <c r="E195">
        <f>counties!L47</f>
        <v>-96.508388999999994</v>
      </c>
      <c r="F195" s="1">
        <f>'2012'!G47</f>
        <v>13349</v>
      </c>
      <c r="G195" s="1"/>
      <c r="H195" s="14" t="str">
        <f t="shared" si="12"/>
        <v/>
      </c>
      <c r="I195" s="14" t="str">
        <f t="shared" si="13"/>
        <v/>
      </c>
      <c r="J195" s="14" t="str">
        <f t="shared" si="14"/>
        <v/>
      </c>
      <c r="K195" s="14" t="str">
        <f t="shared" si="15"/>
        <v/>
      </c>
      <c r="L195" s="14">
        <f t="shared" si="16"/>
        <v>29.595908000000001</v>
      </c>
      <c r="M195" s="14" t="str">
        <f t="shared" si="17"/>
        <v/>
      </c>
    </row>
    <row r="196" spans="1:13">
      <c r="A196" t="str">
        <f>drift!A38</f>
        <v>CHAMBERS</v>
      </c>
      <c r="B196" s="12">
        <f>drift!V38</f>
        <v>5.0771519861746328E-2</v>
      </c>
      <c r="C196" t="str">
        <f>counties!D38</f>
        <v>Chambers County</v>
      </c>
      <c r="D196">
        <f>counties!K38</f>
        <v>29.703932999999999</v>
      </c>
      <c r="E196">
        <f>counties!L38</f>
        <v>-94.668875</v>
      </c>
      <c r="F196" s="1">
        <f>'2012'!G38</f>
        <v>24445</v>
      </c>
      <c r="G196" s="1"/>
      <c r="H196" s="14" t="str">
        <f t="shared" ref="H196:H255" si="18">IF(B196&lt;-0.03,D196,"")</f>
        <v/>
      </c>
      <c r="I196" s="14" t="str">
        <f t="shared" ref="I196:I255" si="19">IF(AND(B196&gt;=-0.03,B196&lt;-0.01),D196,"")</f>
        <v/>
      </c>
      <c r="J196" s="14" t="str">
        <f t="shared" ref="J196:J255" si="20">IF(AND(B196&gt;=-0.01,B196&lt;0.01),D196,"")</f>
        <v/>
      </c>
      <c r="K196" s="14" t="str">
        <f t="shared" ref="K196:K255" si="21">IF(AND(B196&gt;=0.01,B196&lt;0.03),D196,"")</f>
        <v/>
      </c>
      <c r="L196" s="14">
        <f t="shared" ref="L196:L255" si="22">IF(AND(B196&gt;=0.03,B196&lt;0.06),D196,"")</f>
        <v>29.703932999999999</v>
      </c>
      <c r="M196" s="14" t="str">
        <f t="shared" ref="M196:M255" si="23">IF(B196&gt;=0.06,D196,"")</f>
        <v/>
      </c>
    </row>
    <row r="197" spans="1:13">
      <c r="A197" t="str">
        <f>drift!A91</f>
        <v>GONZALES</v>
      </c>
      <c r="B197" s="12">
        <f>drift!V91</f>
        <v>5.0917649217173344E-2</v>
      </c>
      <c r="C197" t="str">
        <f>counties!D91</f>
        <v>Gonzales County</v>
      </c>
      <c r="D197">
        <f>counties!K91</f>
        <v>29.468703999999999</v>
      </c>
      <c r="E197">
        <f>counties!L91</f>
        <v>-97.477738000000002</v>
      </c>
      <c r="F197" s="1">
        <f>'2012'!G91</f>
        <v>12438</v>
      </c>
      <c r="G197" s="1"/>
      <c r="H197" s="14" t="str">
        <f t="shared" si="18"/>
        <v/>
      </c>
      <c r="I197" s="14" t="str">
        <f t="shared" si="19"/>
        <v/>
      </c>
      <c r="J197" s="14" t="str">
        <f t="shared" si="20"/>
        <v/>
      </c>
      <c r="K197" s="14" t="str">
        <f t="shared" si="21"/>
        <v/>
      </c>
      <c r="L197" s="14">
        <f t="shared" si="22"/>
        <v>29.468703999999999</v>
      </c>
      <c r="M197" s="14" t="str">
        <f t="shared" si="23"/>
        <v/>
      </c>
    </row>
    <row r="198" spans="1:13">
      <c r="A198" t="str">
        <f>drift!A34</f>
        <v>CAMP</v>
      </c>
      <c r="B198" s="12">
        <f>drift!V34</f>
        <v>5.0982249772377752E-2</v>
      </c>
      <c r="C198" t="str">
        <f>counties!D34</f>
        <v>Camp County</v>
      </c>
      <c r="D198">
        <f>counties!K34</f>
        <v>32.974581000000001</v>
      </c>
      <c r="E198">
        <f>counties!L34</f>
        <v>-94.979084999999998</v>
      </c>
      <c r="F198" s="1">
        <f>'2012'!G34</f>
        <v>7194</v>
      </c>
      <c r="G198" s="1"/>
      <c r="H198" s="14" t="str">
        <f t="shared" si="18"/>
        <v/>
      </c>
      <c r="I198" s="14" t="str">
        <f t="shared" si="19"/>
        <v/>
      </c>
      <c r="J198" s="14" t="str">
        <f t="shared" si="20"/>
        <v/>
      </c>
      <c r="K198" s="14" t="str">
        <f t="shared" si="21"/>
        <v/>
      </c>
      <c r="L198" s="14">
        <f t="shared" si="22"/>
        <v>32.974581000000001</v>
      </c>
      <c r="M198" s="14" t="str">
        <f t="shared" si="23"/>
        <v/>
      </c>
    </row>
    <row r="199" spans="1:13">
      <c r="A199" t="str">
        <f>drift!A146</f>
        <v>LEE</v>
      </c>
      <c r="B199" s="12">
        <f>drift!V146</f>
        <v>5.1124795081374463E-2</v>
      </c>
      <c r="C199" t="str">
        <f>counties!D146</f>
        <v>Lee County</v>
      </c>
      <c r="D199">
        <f>counties!K146</f>
        <v>30.321104999999999</v>
      </c>
      <c r="E199">
        <f>counties!L146</f>
        <v>-96.976365000000001</v>
      </c>
      <c r="F199" s="1">
        <f>'2012'!G146</f>
        <v>9681</v>
      </c>
      <c r="G199" s="1"/>
      <c r="H199" s="14" t="str">
        <f t="shared" si="18"/>
        <v/>
      </c>
      <c r="I199" s="14" t="str">
        <f t="shared" si="19"/>
        <v/>
      </c>
      <c r="J199" s="14" t="str">
        <f t="shared" si="20"/>
        <v/>
      </c>
      <c r="K199" s="14" t="str">
        <f t="shared" si="21"/>
        <v/>
      </c>
      <c r="L199" s="14">
        <f t="shared" si="22"/>
        <v>30.321104999999999</v>
      </c>
      <c r="M199" s="14" t="str">
        <f t="shared" si="23"/>
        <v/>
      </c>
    </row>
    <row r="200" spans="1:13">
      <c r="A200" t="str">
        <f>drift!A252</f>
        <v>WOOD</v>
      </c>
      <c r="B200" s="12">
        <f>drift!V252</f>
        <v>5.1248647774062017E-2</v>
      </c>
      <c r="C200" t="str">
        <f>counties!D252</f>
        <v>Wood County</v>
      </c>
      <c r="D200">
        <f>counties!K252</f>
        <v>32.783588000000002</v>
      </c>
      <c r="E200">
        <f>counties!L252</f>
        <v>-95.382165999999998</v>
      </c>
      <c r="F200" s="1">
        <f>'2012'!G252</f>
        <v>27438</v>
      </c>
      <c r="G200" s="1"/>
      <c r="H200" s="14" t="str">
        <f t="shared" si="18"/>
        <v/>
      </c>
      <c r="I200" s="14" t="str">
        <f t="shared" si="19"/>
        <v/>
      </c>
      <c r="J200" s="14" t="str">
        <f t="shared" si="20"/>
        <v/>
      </c>
      <c r="K200" s="14" t="str">
        <f t="shared" si="21"/>
        <v/>
      </c>
      <c r="L200" s="14">
        <f t="shared" si="22"/>
        <v>32.783588000000002</v>
      </c>
      <c r="M200" s="14" t="str">
        <f t="shared" si="23"/>
        <v/>
      </c>
    </row>
    <row r="201" spans="1:13">
      <c r="A201" t="str">
        <f>drift!A95</f>
        <v>GRIMES</v>
      </c>
      <c r="B201" s="12">
        <f>drift!V95</f>
        <v>5.1297683395039484E-2</v>
      </c>
      <c r="C201" t="str">
        <f>counties!D95</f>
        <v>Grimes County</v>
      </c>
      <c r="D201">
        <f>counties!K95</f>
        <v>30.543230999999999</v>
      </c>
      <c r="E201">
        <f>counties!L95</f>
        <v>-95.988082000000006</v>
      </c>
      <c r="F201" s="1">
        <f>'2012'!G95</f>
        <v>14959</v>
      </c>
      <c r="G201" s="1"/>
      <c r="H201" s="14" t="str">
        <f t="shared" si="18"/>
        <v/>
      </c>
      <c r="I201" s="14" t="str">
        <f t="shared" si="19"/>
        <v/>
      </c>
      <c r="J201" s="14" t="str">
        <f t="shared" si="20"/>
        <v/>
      </c>
      <c r="K201" s="14" t="str">
        <f t="shared" si="21"/>
        <v/>
      </c>
      <c r="L201" s="14">
        <f t="shared" si="22"/>
        <v>30.543230999999999</v>
      </c>
      <c r="M201" s="14" t="str">
        <f t="shared" si="23"/>
        <v/>
      </c>
    </row>
    <row r="202" spans="1:13">
      <c r="A202" t="str">
        <f>drift!A198</f>
        <v>REFUGIO</v>
      </c>
      <c r="B202" s="12">
        <f>drift!V198</f>
        <v>5.1326931302989043E-2</v>
      </c>
      <c r="C202" t="str">
        <f>counties!D198</f>
        <v>Refugio County</v>
      </c>
      <c r="D202">
        <f>counties!K198</f>
        <v>28.312495999999999</v>
      </c>
      <c r="E202">
        <f>counties!L198</f>
        <v>-97.160478999999995</v>
      </c>
      <c r="F202" s="1">
        <f>'2012'!G198</f>
        <v>5165</v>
      </c>
      <c r="G202" s="1"/>
      <c r="H202" s="14" t="str">
        <f t="shared" si="18"/>
        <v/>
      </c>
      <c r="I202" s="14" t="str">
        <f t="shared" si="19"/>
        <v/>
      </c>
      <c r="J202" s="14" t="str">
        <f t="shared" si="20"/>
        <v/>
      </c>
      <c r="K202" s="14" t="str">
        <f t="shared" si="21"/>
        <v/>
      </c>
      <c r="L202" s="14">
        <f t="shared" si="22"/>
        <v>28.312495999999999</v>
      </c>
      <c r="M202" s="14" t="str">
        <f t="shared" si="23"/>
        <v/>
      </c>
    </row>
    <row r="203" spans="1:13">
      <c r="A203" t="str">
        <f>drift!A121</f>
        <v>JACK</v>
      </c>
      <c r="B203" s="12">
        <f>drift!V121</f>
        <v>5.1672325428190446E-2</v>
      </c>
      <c r="C203" t="str">
        <f>counties!D121</f>
        <v>Jack County</v>
      </c>
      <c r="D203">
        <f>counties!K121</f>
        <v>33.232277000000003</v>
      </c>
      <c r="E203">
        <f>counties!L121</f>
        <v>-98.171902000000003</v>
      </c>
      <c r="F203" s="1">
        <f>'2012'!G121</f>
        <v>4823</v>
      </c>
      <c r="G203" s="1"/>
      <c r="H203" s="14" t="str">
        <f t="shared" si="18"/>
        <v/>
      </c>
      <c r="I203" s="14" t="str">
        <f t="shared" si="19"/>
        <v/>
      </c>
      <c r="J203" s="14" t="str">
        <f t="shared" si="20"/>
        <v/>
      </c>
      <c r="K203" s="14" t="str">
        <f t="shared" si="21"/>
        <v/>
      </c>
      <c r="L203" s="14">
        <f t="shared" si="22"/>
        <v>33.232277000000003</v>
      </c>
      <c r="M203" s="14" t="str">
        <f t="shared" si="23"/>
        <v/>
      </c>
    </row>
    <row r="204" spans="1:13">
      <c r="A204" t="str">
        <f>drift!A27</f>
        <v>BROWN</v>
      </c>
      <c r="B204" s="12">
        <f>drift!V27</f>
        <v>5.1736027282991648E-2</v>
      </c>
      <c r="C204" t="str">
        <f>counties!D27</f>
        <v>Brown County</v>
      </c>
      <c r="D204">
        <f>counties!K27</f>
        <v>31.764102999999999</v>
      </c>
      <c r="E204">
        <f>counties!L27</f>
        <v>-98.998469999999998</v>
      </c>
      <c r="F204" s="1">
        <f>'2012'!G27</f>
        <v>22565</v>
      </c>
      <c r="G204" s="1"/>
      <c r="H204" s="14" t="str">
        <f t="shared" si="18"/>
        <v/>
      </c>
      <c r="I204" s="14" t="str">
        <f t="shared" si="19"/>
        <v/>
      </c>
      <c r="J204" s="14" t="str">
        <f t="shared" si="20"/>
        <v/>
      </c>
      <c r="K204" s="14" t="str">
        <f t="shared" si="21"/>
        <v/>
      </c>
      <c r="L204" s="14">
        <f t="shared" si="22"/>
        <v>31.764102999999999</v>
      </c>
      <c r="M204" s="14" t="str">
        <f t="shared" si="23"/>
        <v/>
      </c>
    </row>
    <row r="205" spans="1:13">
      <c r="A205" t="str">
        <f>drift!A109</f>
        <v>HENDERSON</v>
      </c>
      <c r="B205" s="12">
        <f>drift!V109</f>
        <v>5.1787293288200309E-2</v>
      </c>
      <c r="C205" t="str">
        <f>counties!D109</f>
        <v>Henderson County</v>
      </c>
      <c r="D205">
        <f>counties!K109</f>
        <v>32.211632999999999</v>
      </c>
      <c r="E205">
        <f>counties!L109</f>
        <v>-95.853418000000005</v>
      </c>
      <c r="F205" s="1">
        <f>'2012'!G109</f>
        <v>49298</v>
      </c>
      <c r="G205" s="1"/>
      <c r="H205" s="14" t="str">
        <f t="shared" si="18"/>
        <v/>
      </c>
      <c r="I205" s="14" t="str">
        <f t="shared" si="19"/>
        <v/>
      </c>
      <c r="J205" s="14" t="str">
        <f t="shared" si="20"/>
        <v/>
      </c>
      <c r="K205" s="14" t="str">
        <f t="shared" si="21"/>
        <v/>
      </c>
      <c r="L205" s="14">
        <f t="shared" si="22"/>
        <v>32.211632999999999</v>
      </c>
      <c r="M205" s="14" t="str">
        <f t="shared" si="23"/>
        <v/>
      </c>
    </row>
    <row r="206" spans="1:13">
      <c r="A206" t="str">
        <f>drift!A93</f>
        <v>GRAYSON</v>
      </c>
      <c r="B206" s="12">
        <f>drift!V93</f>
        <v>5.209910991847555E-2</v>
      </c>
      <c r="C206" t="str">
        <f>counties!D93</f>
        <v>Grayson County</v>
      </c>
      <c r="D206">
        <f>counties!K93</f>
        <v>33.624507999999999</v>
      </c>
      <c r="E206">
        <f>counties!L93</f>
        <v>-96.675698999999994</v>
      </c>
      <c r="F206" s="1">
        <f>'2012'!G93</f>
        <v>74226</v>
      </c>
      <c r="G206" s="1"/>
      <c r="H206" s="14" t="str">
        <f t="shared" si="18"/>
        <v/>
      </c>
      <c r="I206" s="14" t="str">
        <f t="shared" si="19"/>
        <v/>
      </c>
      <c r="J206" s="14" t="str">
        <f t="shared" si="20"/>
        <v/>
      </c>
      <c r="K206" s="14" t="str">
        <f t="shared" si="21"/>
        <v/>
      </c>
      <c r="L206" s="14">
        <f t="shared" si="22"/>
        <v>33.624507999999999</v>
      </c>
      <c r="M206" s="14" t="str">
        <f t="shared" si="23"/>
        <v/>
      </c>
    </row>
    <row r="207" spans="1:13">
      <c r="A207" t="str">
        <f>drift!A239</f>
        <v>WALLER</v>
      </c>
      <c r="B207" s="12">
        <f>drift!V239</f>
        <v>5.2536492950217117E-2</v>
      </c>
      <c r="C207" t="str">
        <f>counties!D239</f>
        <v>Waller County</v>
      </c>
      <c r="D207">
        <f>counties!K239</f>
        <v>30.013577999999999</v>
      </c>
      <c r="E207">
        <f>counties!L239</f>
        <v>-95.982101999999998</v>
      </c>
      <c r="F207" s="1">
        <f>'2012'!G239</f>
        <v>29838</v>
      </c>
      <c r="G207" s="1"/>
      <c r="H207" s="14" t="str">
        <f t="shared" si="18"/>
        <v/>
      </c>
      <c r="I207" s="14" t="str">
        <f t="shared" si="19"/>
        <v/>
      </c>
      <c r="J207" s="14" t="str">
        <f t="shared" si="20"/>
        <v/>
      </c>
      <c r="K207" s="14" t="str">
        <f t="shared" si="21"/>
        <v/>
      </c>
      <c r="L207" s="14">
        <f t="shared" si="22"/>
        <v>30.013577999999999</v>
      </c>
      <c r="M207" s="14" t="str">
        <f t="shared" si="23"/>
        <v/>
      </c>
    </row>
    <row r="208" spans="1:13">
      <c r="A208" t="str">
        <f>drift!A206</f>
        <v>SAN JACINTO</v>
      </c>
      <c r="B208" s="12">
        <f>drift!V206</f>
        <v>5.341093295337862E-2</v>
      </c>
      <c r="C208" t="str">
        <f>counties!D206</f>
        <v>San Jacinto County</v>
      </c>
      <c r="D208">
        <f>counties!K206</f>
        <v>30.574217999999998</v>
      </c>
      <c r="E208">
        <f>counties!L206</f>
        <v>-95.162852000000001</v>
      </c>
      <c r="F208" s="1">
        <f>'2012'!G206</f>
        <v>16325</v>
      </c>
      <c r="G208" s="1"/>
      <c r="H208" s="14" t="str">
        <f t="shared" si="18"/>
        <v/>
      </c>
      <c r="I208" s="14" t="str">
        <f t="shared" si="19"/>
        <v/>
      </c>
      <c r="J208" s="14" t="str">
        <f t="shared" si="20"/>
        <v/>
      </c>
      <c r="K208" s="14" t="str">
        <f t="shared" si="21"/>
        <v/>
      </c>
      <c r="L208" s="14">
        <f t="shared" si="22"/>
        <v>30.574217999999998</v>
      </c>
      <c r="M208" s="14" t="str">
        <f t="shared" si="23"/>
        <v/>
      </c>
    </row>
    <row r="209" spans="1:13">
      <c r="A209" t="str">
        <f>drift!A118</f>
        <v>HUNT</v>
      </c>
      <c r="B209" s="12">
        <f>drift!V118</f>
        <v>5.3712981191070153E-2</v>
      </c>
      <c r="C209" t="str">
        <f>counties!D118</f>
        <v>Hunt County</v>
      </c>
      <c r="D209">
        <f>counties!K118</f>
        <v>33.123438</v>
      </c>
      <c r="E209">
        <f>counties!L118</f>
        <v>-96.083806999999993</v>
      </c>
      <c r="F209" s="1">
        <f>'2012'!G118</f>
        <v>48792</v>
      </c>
      <c r="G209" s="1"/>
      <c r="H209" s="14" t="str">
        <f t="shared" si="18"/>
        <v/>
      </c>
      <c r="I209" s="14" t="str">
        <f t="shared" si="19"/>
        <v/>
      </c>
      <c r="J209" s="14" t="str">
        <f t="shared" si="20"/>
        <v/>
      </c>
      <c r="K209" s="14" t="str">
        <f t="shared" si="21"/>
        <v/>
      </c>
      <c r="L209" s="14">
        <f t="shared" si="22"/>
        <v>33.123438</v>
      </c>
      <c r="M209" s="14" t="str">
        <f t="shared" si="23"/>
        <v/>
      </c>
    </row>
    <row r="210" spans="1:13">
      <c r="A210" t="str">
        <f>drift!A29</f>
        <v>BURNET</v>
      </c>
      <c r="B210" s="12">
        <f>drift!V29</f>
        <v>5.392901596513533E-2</v>
      </c>
      <c r="C210" t="str">
        <f>counties!D29</f>
        <v>Burnet County</v>
      </c>
      <c r="D210">
        <f>counties!K29</f>
        <v>30.789615999999999</v>
      </c>
      <c r="E210">
        <f>counties!L29</f>
        <v>-98.201194999999998</v>
      </c>
      <c r="F210" s="1">
        <f>'2012'!G29</f>
        <v>26636</v>
      </c>
      <c r="G210" s="1"/>
      <c r="H210" s="14" t="str">
        <f t="shared" si="18"/>
        <v/>
      </c>
      <c r="I210" s="14" t="str">
        <f t="shared" si="19"/>
        <v/>
      </c>
      <c r="J210" s="14" t="str">
        <f t="shared" si="20"/>
        <v/>
      </c>
      <c r="K210" s="14" t="str">
        <f t="shared" si="21"/>
        <v/>
      </c>
      <c r="L210" s="14">
        <f t="shared" si="22"/>
        <v>30.789615999999999</v>
      </c>
      <c r="M210" s="14" t="str">
        <f t="shared" si="23"/>
        <v/>
      </c>
    </row>
    <row r="211" spans="1:13">
      <c r="A211" t="str">
        <f>drift!A14</f>
        <v>BAYLOR</v>
      </c>
      <c r="B211" s="12">
        <f>drift!V14</f>
        <v>5.4099612283755594E-2</v>
      </c>
      <c r="C211" t="str">
        <f>counties!D14</f>
        <v>Baylor County</v>
      </c>
      <c r="D211">
        <f>counties!K14</f>
        <v>33.618172000000001</v>
      </c>
      <c r="E211">
        <f>counties!L14</f>
        <v>-99.197227999999996</v>
      </c>
      <c r="F211" s="1">
        <f>'2012'!G14</f>
        <v>2532</v>
      </c>
      <c r="G211" s="1"/>
      <c r="H211" s="14" t="str">
        <f t="shared" si="18"/>
        <v/>
      </c>
      <c r="I211" s="14" t="str">
        <f t="shared" si="19"/>
        <v/>
      </c>
      <c r="J211" s="14" t="str">
        <f t="shared" si="20"/>
        <v/>
      </c>
      <c r="K211" s="14" t="str">
        <f t="shared" si="21"/>
        <v/>
      </c>
      <c r="L211" s="14">
        <f t="shared" si="22"/>
        <v>33.618172000000001</v>
      </c>
      <c r="M211" s="14" t="str">
        <f t="shared" si="23"/>
        <v/>
      </c>
    </row>
    <row r="212" spans="1:13">
      <c r="A212" t="str">
        <f>drift!A215</f>
        <v>SOMERVELL</v>
      </c>
      <c r="B212" s="12">
        <f>drift!V215</f>
        <v>5.4205723336551714E-2</v>
      </c>
      <c r="C212" t="str">
        <f>counties!D215</f>
        <v>Somervell County</v>
      </c>
      <c r="D212">
        <f>counties!K215</f>
        <v>32.217942000000001</v>
      </c>
      <c r="E212">
        <f>counties!L215</f>
        <v>-97.769210999999999</v>
      </c>
      <c r="F212" s="1">
        <f>'2012'!G215</f>
        <v>5662</v>
      </c>
      <c r="G212" s="1"/>
      <c r="H212" s="14" t="str">
        <f t="shared" si="18"/>
        <v/>
      </c>
      <c r="I212" s="14" t="str">
        <f t="shared" si="19"/>
        <v/>
      </c>
      <c r="J212" s="14" t="str">
        <f t="shared" si="20"/>
        <v/>
      </c>
      <c r="K212" s="14" t="str">
        <f t="shared" si="21"/>
        <v/>
      </c>
      <c r="L212" s="14">
        <f t="shared" si="22"/>
        <v>32.217942000000001</v>
      </c>
      <c r="M212" s="14" t="str">
        <f t="shared" si="23"/>
        <v/>
      </c>
    </row>
    <row r="213" spans="1:13">
      <c r="A213" t="str">
        <f>drift!A232</f>
        <v>UPSHUR</v>
      </c>
      <c r="B213" s="12">
        <f>drift!V232</f>
        <v>5.4290075757661094E-2</v>
      </c>
      <c r="C213" t="str">
        <f>counties!D232</f>
        <v>Upshur County</v>
      </c>
      <c r="D213">
        <f>counties!K232</f>
        <v>32.735878</v>
      </c>
      <c r="E213">
        <f>counties!L232</f>
        <v>-94.941648999999998</v>
      </c>
      <c r="F213" s="1">
        <f>'2012'!G232</f>
        <v>26825</v>
      </c>
      <c r="G213" s="1"/>
      <c r="H213" s="14" t="str">
        <f t="shared" si="18"/>
        <v/>
      </c>
      <c r="I213" s="14" t="str">
        <f t="shared" si="19"/>
        <v/>
      </c>
      <c r="J213" s="14" t="str">
        <f t="shared" si="20"/>
        <v/>
      </c>
      <c r="K213" s="14" t="str">
        <f t="shared" si="21"/>
        <v/>
      </c>
      <c r="L213" s="14">
        <f t="shared" si="22"/>
        <v>32.735878</v>
      </c>
      <c r="M213" s="14" t="str">
        <f t="shared" si="23"/>
        <v/>
      </c>
    </row>
    <row r="214" spans="1:13">
      <c r="A214" t="str">
        <f>drift!A186</f>
        <v>PARKER</v>
      </c>
      <c r="B214" s="12">
        <f>drift!V186</f>
        <v>5.4397338812358642E-2</v>
      </c>
      <c r="C214" t="str">
        <f>counties!D186</f>
        <v>Parker County</v>
      </c>
      <c r="D214">
        <f>counties!K186</f>
        <v>32.777096</v>
      </c>
      <c r="E214">
        <f>counties!L186</f>
        <v>-97.805904999999996</v>
      </c>
      <c r="F214" s="1">
        <f>'2012'!G186</f>
        <v>75933</v>
      </c>
      <c r="G214" s="1"/>
      <c r="H214" s="14" t="str">
        <f t="shared" si="18"/>
        <v/>
      </c>
      <c r="I214" s="14" t="str">
        <f t="shared" si="19"/>
        <v/>
      </c>
      <c r="J214" s="14" t="str">
        <f t="shared" si="20"/>
        <v/>
      </c>
      <c r="K214" s="14" t="str">
        <f t="shared" si="21"/>
        <v/>
      </c>
      <c r="L214" s="14">
        <f t="shared" si="22"/>
        <v>32.777096</v>
      </c>
      <c r="M214" s="14" t="str">
        <f t="shared" si="23"/>
        <v/>
      </c>
    </row>
    <row r="215" spans="1:13">
      <c r="A215" t="str">
        <f>drift!A113</f>
        <v>HOOD</v>
      </c>
      <c r="B215" s="12">
        <f>drift!V113</f>
        <v>5.4529368889578822E-2</v>
      </c>
      <c r="C215" t="str">
        <f>counties!D113</f>
        <v>Hood County</v>
      </c>
      <c r="D215">
        <f>counties!K113</f>
        <v>32.430149</v>
      </c>
      <c r="E215">
        <f>counties!L113</f>
        <v>-97.831676999999999</v>
      </c>
      <c r="F215" s="1">
        <f>'2012'!G113</f>
        <v>34955</v>
      </c>
      <c r="G215" s="1"/>
      <c r="H215" s="14" t="str">
        <f t="shared" si="18"/>
        <v/>
      </c>
      <c r="I215" s="14" t="str">
        <f t="shared" si="19"/>
        <v/>
      </c>
      <c r="J215" s="14" t="str">
        <f t="shared" si="20"/>
        <v/>
      </c>
      <c r="K215" s="14" t="str">
        <f t="shared" si="21"/>
        <v/>
      </c>
      <c r="L215" s="14">
        <f t="shared" si="22"/>
        <v>32.430149</v>
      </c>
      <c r="M215" s="14" t="str">
        <f t="shared" si="23"/>
        <v/>
      </c>
    </row>
    <row r="216" spans="1:13">
      <c r="A216" t="str">
        <f>drift!A114</f>
        <v>HOPKINS</v>
      </c>
      <c r="B216" s="12">
        <f>drift!V114</f>
        <v>5.5076950907179012E-2</v>
      </c>
      <c r="C216" t="str">
        <f>counties!D114</f>
        <v>Hopkins County</v>
      </c>
      <c r="D216">
        <f>counties!K114</f>
        <v>33.148958999999998</v>
      </c>
      <c r="E216">
        <f>counties!L114</f>
        <v>-95.565194000000005</v>
      </c>
      <c r="F216" s="1">
        <f>'2012'!G114</f>
        <v>21234</v>
      </c>
      <c r="G216" s="1"/>
      <c r="H216" s="14" t="str">
        <f t="shared" si="18"/>
        <v/>
      </c>
      <c r="I216" s="14" t="str">
        <f t="shared" si="19"/>
        <v/>
      </c>
      <c r="J216" s="14" t="str">
        <f t="shared" si="20"/>
        <v/>
      </c>
      <c r="K216" s="14" t="str">
        <f t="shared" si="21"/>
        <v/>
      </c>
      <c r="L216" s="14">
        <f t="shared" si="22"/>
        <v>33.148958999999998</v>
      </c>
      <c r="M216" s="14" t="str">
        <f t="shared" si="23"/>
        <v/>
      </c>
    </row>
    <row r="217" spans="1:13">
      <c r="A217" t="str">
        <f>drift!A82</f>
        <v>FRANKLIN</v>
      </c>
      <c r="B217" s="12">
        <f>drift!V82</f>
        <v>5.5224014267470256E-2</v>
      </c>
      <c r="C217" t="str">
        <f>counties!D82</f>
        <v>Franklin County</v>
      </c>
      <c r="D217">
        <f>counties!K82</f>
        <v>33.175846</v>
      </c>
      <c r="E217">
        <f>counties!L82</f>
        <v>-95.219065999999998</v>
      </c>
      <c r="F217" s="1">
        <f>'2012'!G82</f>
        <v>6663</v>
      </c>
      <c r="G217" s="1"/>
      <c r="H217" s="14" t="str">
        <f t="shared" si="18"/>
        <v/>
      </c>
      <c r="I217" s="14" t="str">
        <f t="shared" si="19"/>
        <v/>
      </c>
      <c r="J217" s="14" t="str">
        <f t="shared" si="20"/>
        <v/>
      </c>
      <c r="K217" s="14" t="str">
        <f t="shared" si="21"/>
        <v/>
      </c>
      <c r="L217" s="14">
        <f t="shared" si="22"/>
        <v>33.175846</v>
      </c>
      <c r="M217" s="14" t="str">
        <f t="shared" si="23"/>
        <v/>
      </c>
    </row>
    <row r="218" spans="1:13">
      <c r="A218" t="str">
        <f>drift!A145</f>
        <v>LAVACA</v>
      </c>
      <c r="B218" s="12">
        <f>drift!V145</f>
        <v>5.5281358933215397E-2</v>
      </c>
      <c r="C218" t="str">
        <f>counties!D145</f>
        <v>Lavaca County</v>
      </c>
      <c r="D218">
        <f>counties!K145</f>
        <v>29.382577999999999</v>
      </c>
      <c r="E218">
        <f>counties!L145</f>
        <v>-96.923632999999995</v>
      </c>
      <c r="F218" s="1">
        <f>'2012'!G145</f>
        <v>13112</v>
      </c>
      <c r="G218" s="1"/>
      <c r="H218" s="14" t="str">
        <f t="shared" si="18"/>
        <v/>
      </c>
      <c r="I218" s="14" t="str">
        <f t="shared" si="19"/>
        <v/>
      </c>
      <c r="J218" s="14" t="str">
        <f t="shared" si="20"/>
        <v/>
      </c>
      <c r="K218" s="14" t="str">
        <f t="shared" si="21"/>
        <v/>
      </c>
      <c r="L218" s="14">
        <f t="shared" si="22"/>
        <v>29.382577999999999</v>
      </c>
      <c r="M218" s="14" t="str">
        <f t="shared" si="23"/>
        <v/>
      </c>
    </row>
    <row r="219" spans="1:13">
      <c r="A219" t="str">
        <f>drift!A208</f>
        <v>SAN SABA</v>
      </c>
      <c r="B219" s="12">
        <f>drift!V208</f>
        <v>5.5603536242343155E-2</v>
      </c>
      <c r="C219" t="str">
        <f>counties!D208</f>
        <v>San Saba County</v>
      </c>
      <c r="D219">
        <f>counties!K208</f>
        <v>31.155138000000001</v>
      </c>
      <c r="E219">
        <f>counties!L208</f>
        <v>-98.819292000000004</v>
      </c>
      <c r="F219" s="1">
        <f>'2012'!G208</f>
        <v>3803</v>
      </c>
      <c r="G219" s="1"/>
      <c r="H219" s="14" t="str">
        <f t="shared" si="18"/>
        <v/>
      </c>
      <c r="I219" s="14" t="str">
        <f t="shared" si="19"/>
        <v/>
      </c>
      <c r="J219" s="14" t="str">
        <f t="shared" si="20"/>
        <v/>
      </c>
      <c r="K219" s="14" t="str">
        <f t="shared" si="21"/>
        <v/>
      </c>
      <c r="L219" s="14">
        <f t="shared" si="22"/>
        <v>31.155138000000001</v>
      </c>
      <c r="M219" s="14" t="str">
        <f t="shared" si="23"/>
        <v/>
      </c>
    </row>
    <row r="220" spans="1:13">
      <c r="A220" t="str">
        <f>drift!A189</f>
        <v>POLK</v>
      </c>
      <c r="B220" s="12">
        <f>drift!V189</f>
        <v>5.5624920464436234E-2</v>
      </c>
      <c r="C220" t="str">
        <f>counties!D189</f>
        <v>Polk County</v>
      </c>
      <c r="D220">
        <f>counties!K189</f>
        <v>30.784552999999999</v>
      </c>
      <c r="E220">
        <f>counties!L189</f>
        <v>-94.837338000000003</v>
      </c>
      <c r="F220" s="1">
        <f>'2012'!G189</f>
        <v>37397</v>
      </c>
      <c r="G220" s="1"/>
      <c r="H220" s="14" t="str">
        <f t="shared" si="18"/>
        <v/>
      </c>
      <c r="I220" s="14" t="str">
        <f t="shared" si="19"/>
        <v/>
      </c>
      <c r="J220" s="14" t="str">
        <f t="shared" si="20"/>
        <v/>
      </c>
      <c r="K220" s="14" t="str">
        <f t="shared" si="21"/>
        <v/>
      </c>
      <c r="L220" s="14">
        <f t="shared" si="22"/>
        <v>30.784552999999999</v>
      </c>
      <c r="M220" s="14" t="str">
        <f t="shared" si="23"/>
        <v/>
      </c>
    </row>
    <row r="221" spans="1:13">
      <c r="A221" t="str">
        <f>drift!A106</f>
        <v>HASKELL</v>
      </c>
      <c r="B221" s="12">
        <f>drift!V106</f>
        <v>5.5660375296497921E-2</v>
      </c>
      <c r="C221" t="str">
        <f>counties!D106</f>
        <v>Haskell County</v>
      </c>
      <c r="D221">
        <f>counties!K106</f>
        <v>33.175964999999998</v>
      </c>
      <c r="E221">
        <f>counties!L106</f>
        <v>-99.730772999999999</v>
      </c>
      <c r="F221" s="1">
        <f>'2012'!G106</f>
        <v>3654</v>
      </c>
      <c r="G221" s="1"/>
      <c r="H221" s="14" t="str">
        <f t="shared" si="18"/>
        <v/>
      </c>
      <c r="I221" s="14" t="str">
        <f t="shared" si="19"/>
        <v/>
      </c>
      <c r="J221" s="14" t="str">
        <f t="shared" si="20"/>
        <v/>
      </c>
      <c r="K221" s="14" t="str">
        <f t="shared" si="21"/>
        <v/>
      </c>
      <c r="L221" s="14">
        <f t="shared" si="22"/>
        <v>33.175964999999998</v>
      </c>
      <c r="M221" s="14" t="str">
        <f t="shared" si="23"/>
        <v/>
      </c>
    </row>
    <row r="222" spans="1:13">
      <c r="A222" t="str">
        <f>drift!A178</f>
        <v>NEWTON</v>
      </c>
      <c r="B222" s="12">
        <f>drift!V178</f>
        <v>5.5715998797697508E-2</v>
      </c>
      <c r="C222" t="str">
        <f>counties!D178</f>
        <v>Newton County</v>
      </c>
      <c r="D222">
        <f>counties!K178</f>
        <v>30.786718</v>
      </c>
      <c r="E222">
        <f>counties!L178</f>
        <v>-93.739249999999998</v>
      </c>
      <c r="F222" s="1">
        <f>'2012'!G178</f>
        <v>9035</v>
      </c>
      <c r="G222" s="1"/>
      <c r="H222" s="14" t="str">
        <f t="shared" si="18"/>
        <v/>
      </c>
      <c r="I222" s="14" t="str">
        <f t="shared" si="19"/>
        <v/>
      </c>
      <c r="J222" s="14" t="str">
        <f t="shared" si="20"/>
        <v/>
      </c>
      <c r="K222" s="14" t="str">
        <f t="shared" si="21"/>
        <v/>
      </c>
      <c r="L222" s="14">
        <f t="shared" si="22"/>
        <v>30.786718</v>
      </c>
      <c r="M222" s="14" t="str">
        <f t="shared" si="23"/>
        <v/>
      </c>
    </row>
    <row r="223" spans="1:13">
      <c r="A223" t="str">
        <f>drift!A169</f>
        <v>MILLS</v>
      </c>
      <c r="B223" s="12">
        <f>drift!V169</f>
        <v>5.5923323546982928E-2</v>
      </c>
      <c r="C223" t="str">
        <f>counties!D169</f>
        <v>Mills County</v>
      </c>
      <c r="D223">
        <f>counties!K169</f>
        <v>31.494888</v>
      </c>
      <c r="E223">
        <f>counties!L169</f>
        <v>-98.594622999999999</v>
      </c>
      <c r="F223" s="1">
        <f>'2012'!G169</f>
        <v>3434</v>
      </c>
      <c r="G223" s="1"/>
      <c r="H223" s="14" t="str">
        <f t="shared" si="18"/>
        <v/>
      </c>
      <c r="I223" s="14" t="str">
        <f t="shared" si="19"/>
        <v/>
      </c>
      <c r="J223" s="14" t="str">
        <f t="shared" si="20"/>
        <v/>
      </c>
      <c r="K223" s="14" t="str">
        <f t="shared" si="21"/>
        <v/>
      </c>
      <c r="L223" s="14">
        <f t="shared" si="22"/>
        <v>31.494888</v>
      </c>
      <c r="M223" s="14" t="str">
        <f t="shared" si="23"/>
        <v/>
      </c>
    </row>
    <row r="224" spans="1:13">
      <c r="A224" t="str">
        <f>drift!A40</f>
        <v>CHILDRESS</v>
      </c>
      <c r="B224" s="12">
        <f>drift!V40</f>
        <v>5.686903642169272E-2</v>
      </c>
      <c r="C224" t="str">
        <f>counties!D40</f>
        <v>Childress County</v>
      </c>
      <c r="D224">
        <f>counties!K40</f>
        <v>34.529336999999998</v>
      </c>
      <c r="E224">
        <f>counties!L40</f>
        <v>-100.208336</v>
      </c>
      <c r="F224" s="1">
        <f>'2012'!G40</f>
        <v>3567</v>
      </c>
      <c r="G224" s="1"/>
      <c r="H224" s="14" t="str">
        <f t="shared" si="18"/>
        <v/>
      </c>
      <c r="I224" s="14" t="str">
        <f t="shared" si="19"/>
        <v/>
      </c>
      <c r="J224" s="14" t="str">
        <f t="shared" si="20"/>
        <v/>
      </c>
      <c r="K224" s="14" t="str">
        <f t="shared" si="21"/>
        <v/>
      </c>
      <c r="L224" s="14">
        <f t="shared" si="22"/>
        <v>34.529336999999998</v>
      </c>
      <c r="M224" s="14" t="str">
        <f t="shared" si="23"/>
        <v/>
      </c>
    </row>
    <row r="225" spans="1:13">
      <c r="A225" t="str">
        <f>drift!A41</f>
        <v>CLAY</v>
      </c>
      <c r="B225" s="12">
        <f>drift!V41</f>
        <v>5.6971649121092427E-2</v>
      </c>
      <c r="C225" t="str">
        <f>counties!D41</f>
        <v>Clay County</v>
      </c>
      <c r="D225">
        <f>counties!K41</f>
        <v>33.785904000000002</v>
      </c>
      <c r="E225">
        <f>counties!L41</f>
        <v>-98.212918000000002</v>
      </c>
      <c r="F225" s="1">
        <f>'2012'!G41</f>
        <v>7793</v>
      </c>
      <c r="G225" s="1"/>
      <c r="H225" s="14" t="str">
        <f t="shared" si="18"/>
        <v/>
      </c>
      <c r="I225" s="14" t="str">
        <f t="shared" si="19"/>
        <v/>
      </c>
      <c r="J225" s="14" t="str">
        <f t="shared" si="20"/>
        <v/>
      </c>
      <c r="K225" s="14" t="str">
        <f t="shared" si="21"/>
        <v/>
      </c>
      <c r="L225" s="14">
        <f t="shared" si="22"/>
        <v>33.785904000000002</v>
      </c>
      <c r="M225" s="14" t="str">
        <f t="shared" si="23"/>
        <v/>
      </c>
    </row>
    <row r="226" spans="1:13">
      <c r="A226" t="str">
        <f>drift!A230</f>
        <v>TRINITY</v>
      </c>
      <c r="B226" s="12">
        <f>drift!V230</f>
        <v>5.7371083544744073E-2</v>
      </c>
      <c r="C226" t="str">
        <f>counties!D230</f>
        <v>Trinity County</v>
      </c>
      <c r="D226">
        <f>counties!K230</f>
        <v>31.087482999999999</v>
      </c>
      <c r="E226">
        <f>counties!L230</f>
        <v>-95.153290999999996</v>
      </c>
      <c r="F226" s="1">
        <f>'2012'!G230</f>
        <v>11733</v>
      </c>
      <c r="G226" s="1"/>
      <c r="H226" s="14" t="str">
        <f t="shared" si="18"/>
        <v/>
      </c>
      <c r="I226" s="14" t="str">
        <f t="shared" si="19"/>
        <v/>
      </c>
      <c r="J226" s="14" t="str">
        <f t="shared" si="20"/>
        <v/>
      </c>
      <c r="K226" s="14" t="str">
        <f t="shared" si="21"/>
        <v/>
      </c>
      <c r="L226" s="14">
        <f t="shared" si="22"/>
        <v>31.087482999999999</v>
      </c>
      <c r="M226" s="14" t="str">
        <f t="shared" si="23"/>
        <v/>
      </c>
    </row>
    <row r="227" spans="1:13">
      <c r="A227" t="str">
        <f>drift!A231</f>
        <v>TYLER</v>
      </c>
      <c r="B227" s="12">
        <f>drift!V231</f>
        <v>5.7543425024783712E-2</v>
      </c>
      <c r="C227" t="str">
        <f>counties!D231</f>
        <v>Tyler County</v>
      </c>
      <c r="D227">
        <f>counties!K231</f>
        <v>30.769579</v>
      </c>
      <c r="E227">
        <f>counties!L231</f>
        <v>-94.379448999999994</v>
      </c>
      <c r="F227" s="1">
        <f>'2012'!G231</f>
        <v>13073</v>
      </c>
      <c r="G227" s="1"/>
      <c r="H227" s="14" t="str">
        <f t="shared" si="18"/>
        <v/>
      </c>
      <c r="I227" s="14" t="str">
        <f t="shared" si="19"/>
        <v/>
      </c>
      <c r="J227" s="14" t="str">
        <f t="shared" si="20"/>
        <v/>
      </c>
      <c r="K227" s="14" t="str">
        <f t="shared" si="21"/>
        <v/>
      </c>
      <c r="L227" s="14">
        <f t="shared" si="22"/>
        <v>30.769579</v>
      </c>
      <c r="M227" s="14" t="str">
        <f t="shared" si="23"/>
        <v/>
      </c>
    </row>
    <row r="228" spans="1:13">
      <c r="A228" t="str">
        <f>drift!A171</f>
        <v>MONTAGUE</v>
      </c>
      <c r="B228" s="12">
        <f>drift!V171</f>
        <v>5.7859961542888749E-2</v>
      </c>
      <c r="C228" t="str">
        <f>counties!D171</f>
        <v>Montague County</v>
      </c>
      <c r="D228">
        <f>counties!K171</f>
        <v>33.676288999999997</v>
      </c>
      <c r="E228">
        <f>counties!L171</f>
        <v>-97.724746999999994</v>
      </c>
      <c r="F228" s="1">
        <f>'2012'!G171</f>
        <v>12876</v>
      </c>
      <c r="G228" s="1"/>
      <c r="H228" s="14" t="str">
        <f t="shared" si="18"/>
        <v/>
      </c>
      <c r="I228" s="14" t="str">
        <f t="shared" si="19"/>
        <v/>
      </c>
      <c r="J228" s="14" t="str">
        <f t="shared" si="20"/>
        <v/>
      </c>
      <c r="K228" s="14" t="str">
        <f t="shared" si="21"/>
        <v/>
      </c>
      <c r="L228" s="14">
        <f t="shared" si="22"/>
        <v>33.676288999999997</v>
      </c>
      <c r="M228" s="14" t="str">
        <f t="shared" si="23"/>
        <v/>
      </c>
    </row>
    <row r="229" spans="1:13">
      <c r="A229" t="str">
        <f>drift!A236</f>
        <v>VAN ZANDT</v>
      </c>
      <c r="B229" s="12">
        <f>drift!V236</f>
        <v>5.9234991425925032E-2</v>
      </c>
      <c r="C229" t="str">
        <f>counties!D236</f>
        <v>Van Zandt County</v>
      </c>
      <c r="D229">
        <f>counties!K236</f>
        <v>32.558948000000001</v>
      </c>
      <c r="E229">
        <f>counties!L236</f>
        <v>-95.836391000000006</v>
      </c>
      <c r="F229" s="1">
        <f>'2012'!G236</f>
        <v>33179</v>
      </c>
      <c r="G229" s="1"/>
      <c r="H229" s="14" t="str">
        <f t="shared" si="18"/>
        <v/>
      </c>
      <c r="I229" s="14" t="str">
        <f t="shared" si="19"/>
        <v/>
      </c>
      <c r="J229" s="14" t="str">
        <f t="shared" si="20"/>
        <v/>
      </c>
      <c r="K229" s="14" t="str">
        <f t="shared" si="21"/>
        <v/>
      </c>
      <c r="L229" s="14">
        <f t="shared" si="22"/>
        <v>32.558948000000001</v>
      </c>
      <c r="M229" s="14" t="str">
        <f t="shared" si="23"/>
        <v/>
      </c>
    </row>
    <row r="230" spans="1:13">
      <c r="A230" t="str">
        <f>drift!A184</f>
        <v>PALO PINTO</v>
      </c>
      <c r="B230" s="12">
        <f>drift!V184</f>
        <v>5.9270033415062429E-2</v>
      </c>
      <c r="C230" t="str">
        <f>counties!D184</f>
        <v>Palo Pinto County</v>
      </c>
      <c r="D230">
        <f>counties!K184</f>
        <v>32.752209999999998</v>
      </c>
      <c r="E230">
        <f>counties!L184</f>
        <v>-98.317974000000007</v>
      </c>
      <c r="F230" s="1">
        <f>'2012'!G184</f>
        <v>17255</v>
      </c>
      <c r="G230" s="1"/>
      <c r="H230" s="14" t="str">
        <f t="shared" si="18"/>
        <v/>
      </c>
      <c r="I230" s="14" t="str">
        <f t="shared" si="19"/>
        <v/>
      </c>
      <c r="J230" s="14" t="str">
        <f t="shared" si="20"/>
        <v/>
      </c>
      <c r="K230" s="14" t="str">
        <f t="shared" si="21"/>
        <v/>
      </c>
      <c r="L230" s="14">
        <f t="shared" si="22"/>
        <v>32.752209999999998</v>
      </c>
      <c r="M230" s="14" t="str">
        <f t="shared" si="23"/>
        <v/>
      </c>
    </row>
    <row r="231" spans="1:13">
      <c r="A231" t="str">
        <f>drift!A120</f>
        <v>IRION</v>
      </c>
      <c r="B231" s="12">
        <f>drift!V120</f>
        <v>5.9380553439959294E-2</v>
      </c>
      <c r="C231" t="str">
        <f>counties!D120</f>
        <v>Irion County</v>
      </c>
      <c r="D231">
        <f>counties!K120</f>
        <v>31.303424</v>
      </c>
      <c r="E231">
        <f>counties!L120</f>
        <v>-100.98130399999999</v>
      </c>
      <c r="F231" s="1">
        <f>'2012'!G120</f>
        <v>1307</v>
      </c>
      <c r="G231" s="1"/>
      <c r="H231" s="14" t="str">
        <f t="shared" si="18"/>
        <v/>
      </c>
      <c r="I231" s="14" t="str">
        <f t="shared" si="19"/>
        <v/>
      </c>
      <c r="J231" s="14" t="str">
        <f t="shared" si="20"/>
        <v/>
      </c>
      <c r="K231" s="14" t="str">
        <f t="shared" si="21"/>
        <v/>
      </c>
      <c r="L231" s="14">
        <f t="shared" si="22"/>
        <v>31.303424</v>
      </c>
      <c r="M231" s="14" t="str">
        <f t="shared" si="23"/>
        <v/>
      </c>
    </row>
    <row r="232" spans="1:13">
      <c r="A232" t="str">
        <f>drift!A134</f>
        <v>KENT</v>
      </c>
      <c r="B232" s="12">
        <f>drift!V134</f>
        <v>5.9489795918367339E-2</v>
      </c>
      <c r="C232" t="str">
        <f>counties!D134</f>
        <v>Kent County</v>
      </c>
      <c r="D232">
        <f>counties!K134</f>
        <v>33.184780000000003</v>
      </c>
      <c r="E232">
        <f>counties!L134</f>
        <v>-100.76972000000001</v>
      </c>
      <c r="F232" s="1">
        <f>'2012'!G134</f>
        <v>626</v>
      </c>
      <c r="G232" s="1"/>
      <c r="H232" s="14" t="str">
        <f t="shared" si="18"/>
        <v/>
      </c>
      <c r="I232" s="14" t="str">
        <f t="shared" si="19"/>
        <v/>
      </c>
      <c r="J232" s="14" t="str">
        <f t="shared" si="20"/>
        <v/>
      </c>
      <c r="K232" s="14" t="str">
        <f t="shared" si="21"/>
        <v/>
      </c>
      <c r="L232" s="14">
        <f t="shared" si="22"/>
        <v>33.184780000000003</v>
      </c>
      <c r="M232" s="14" t="str">
        <f t="shared" si="23"/>
        <v/>
      </c>
    </row>
    <row r="233" spans="1:13">
      <c r="A233" t="str">
        <f>drift!A111</f>
        <v>HILL</v>
      </c>
      <c r="B233" s="12">
        <f>drift!V111</f>
        <v>6.0275442183761574E-2</v>
      </c>
      <c r="C233" t="str">
        <f>counties!D111</f>
        <v>Hill County</v>
      </c>
      <c r="D233">
        <f>counties!K111</f>
        <v>31.982240000000001</v>
      </c>
      <c r="E233">
        <f>counties!L111</f>
        <v>-97.129885999999999</v>
      </c>
      <c r="F233" s="1">
        <f>'2012'!G111</f>
        <v>21985</v>
      </c>
      <c r="G233" s="1"/>
      <c r="H233" s="14" t="str">
        <f t="shared" si="18"/>
        <v/>
      </c>
      <c r="I233" s="14" t="str">
        <f t="shared" si="19"/>
        <v/>
      </c>
      <c r="J233" s="14" t="str">
        <f t="shared" si="20"/>
        <v/>
      </c>
      <c r="K233" s="14" t="str">
        <f t="shared" si="21"/>
        <v/>
      </c>
      <c r="L233" s="14" t="str">
        <f t="shared" si="22"/>
        <v/>
      </c>
      <c r="M233" s="14">
        <f t="shared" si="23"/>
        <v>31.982240000000001</v>
      </c>
    </row>
    <row r="234" spans="1:13">
      <c r="A234" t="str">
        <f>drift!A116</f>
        <v>HOWARD</v>
      </c>
      <c r="B234" s="12">
        <f>drift!V116</f>
        <v>6.0463444756891915E-2</v>
      </c>
      <c r="C234" t="str">
        <f>counties!D116</f>
        <v>Howard County</v>
      </c>
      <c r="D234">
        <f>counties!K116</f>
        <v>32.303583000000003</v>
      </c>
      <c r="E234">
        <f>counties!L116</f>
        <v>-101.43853</v>
      </c>
      <c r="F234" s="1">
        <f>'2012'!G116</f>
        <v>16931</v>
      </c>
      <c r="G234" s="1"/>
      <c r="H234" s="14" t="str">
        <f t="shared" si="18"/>
        <v/>
      </c>
      <c r="I234" s="14" t="str">
        <f t="shared" si="19"/>
        <v/>
      </c>
      <c r="J234" s="14" t="str">
        <f t="shared" si="20"/>
        <v/>
      </c>
      <c r="K234" s="14" t="str">
        <f t="shared" si="21"/>
        <v/>
      </c>
      <c r="L234" s="14" t="str">
        <f t="shared" si="22"/>
        <v/>
      </c>
      <c r="M234" s="14">
        <f t="shared" si="23"/>
        <v>32.303583000000003</v>
      </c>
    </row>
    <row r="235" spans="1:13">
      <c r="A235" t="str">
        <f>drift!A251</f>
        <v>WISE</v>
      </c>
      <c r="B235" s="12">
        <f>drift!V251</f>
        <v>6.0877645552453674E-2</v>
      </c>
      <c r="C235" t="str">
        <f>counties!D251</f>
        <v>Wise County</v>
      </c>
      <c r="D235">
        <f>counties!K251</f>
        <v>33.219095000000003</v>
      </c>
      <c r="E235">
        <f>counties!L251</f>
        <v>-97.653997000000004</v>
      </c>
      <c r="F235" s="1">
        <f>'2012'!G251</f>
        <v>35888</v>
      </c>
      <c r="G235" s="1"/>
      <c r="H235" s="14" t="str">
        <f t="shared" si="18"/>
        <v/>
      </c>
      <c r="I235" s="14" t="str">
        <f t="shared" si="19"/>
        <v/>
      </c>
      <c r="J235" s="14" t="str">
        <f t="shared" si="20"/>
        <v/>
      </c>
      <c r="K235" s="14" t="str">
        <f t="shared" si="21"/>
        <v/>
      </c>
      <c r="L235" s="14" t="str">
        <f t="shared" si="22"/>
        <v/>
      </c>
      <c r="M235" s="14">
        <f t="shared" si="23"/>
        <v>33.219095000000003</v>
      </c>
    </row>
    <row r="236" spans="1:13">
      <c r="A236" t="str">
        <f>drift!A162</f>
        <v>MCCULLOCH</v>
      </c>
      <c r="B236" s="12">
        <f>drift!V162</f>
        <v>6.1732445871670039E-2</v>
      </c>
      <c r="C236" t="str">
        <f>counties!D162</f>
        <v>Mason County</v>
      </c>
      <c r="D236">
        <f>counties!K162</f>
        <v>30.703232</v>
      </c>
      <c r="E236">
        <f>counties!L162</f>
        <v>-99.237607999999994</v>
      </c>
      <c r="F236" s="1">
        <f>'2012'!G162</f>
        <v>5201</v>
      </c>
      <c r="G236" s="1"/>
      <c r="H236" s="14" t="str">
        <f t="shared" si="18"/>
        <v/>
      </c>
      <c r="I236" s="14" t="str">
        <f t="shared" si="19"/>
        <v/>
      </c>
      <c r="J236" s="14" t="str">
        <f t="shared" si="20"/>
        <v/>
      </c>
      <c r="K236" s="14" t="str">
        <f t="shared" si="21"/>
        <v/>
      </c>
      <c r="L236" s="14" t="str">
        <f t="shared" si="22"/>
        <v/>
      </c>
      <c r="M236" s="14">
        <f t="shared" si="23"/>
        <v>30.703232</v>
      </c>
    </row>
    <row r="237" spans="1:13">
      <c r="A237" t="str">
        <f>drift!A192</f>
        <v>RAINS</v>
      </c>
      <c r="B237" s="12">
        <f>drift!V192</f>
        <v>6.2271924144766344E-2</v>
      </c>
      <c r="C237" t="str">
        <f>counties!D192</f>
        <v>Rains County</v>
      </c>
      <c r="D237">
        <f>counties!K192</f>
        <v>32.870579999999997</v>
      </c>
      <c r="E237">
        <f>counties!L192</f>
        <v>-95.795439999999999</v>
      </c>
      <c r="F237" s="1">
        <f>'2012'!G192</f>
        <v>6777</v>
      </c>
      <c r="G237" s="1"/>
      <c r="H237" s="14" t="str">
        <f t="shared" si="18"/>
        <v/>
      </c>
      <c r="I237" s="14" t="str">
        <f t="shared" si="19"/>
        <v/>
      </c>
      <c r="J237" s="14" t="str">
        <f t="shared" si="20"/>
        <v/>
      </c>
      <c r="K237" s="14" t="str">
        <f t="shared" si="21"/>
        <v/>
      </c>
      <c r="L237" s="14" t="str">
        <f t="shared" si="22"/>
        <v/>
      </c>
      <c r="M237" s="14">
        <f t="shared" si="23"/>
        <v>32.870579999999997</v>
      </c>
    </row>
    <row r="238" spans="1:13">
      <c r="A238" t="str">
        <f>drift!A99</f>
        <v>HAMILTON</v>
      </c>
      <c r="B238" s="12">
        <f>drift!V99</f>
        <v>6.238632466958649E-2</v>
      </c>
      <c r="C238" t="str">
        <f>counties!D99</f>
        <v>Hamilton County</v>
      </c>
      <c r="D238">
        <f>counties!K99</f>
        <v>31.706982</v>
      </c>
      <c r="E238">
        <f>counties!L99</f>
        <v>-98.111794000000003</v>
      </c>
      <c r="F238" s="1">
        <f>'2012'!G99</f>
        <v>5564</v>
      </c>
      <c r="G238" s="1"/>
      <c r="H238" s="14" t="str">
        <f t="shared" si="18"/>
        <v/>
      </c>
      <c r="I238" s="14" t="str">
        <f t="shared" si="19"/>
        <v/>
      </c>
      <c r="J238" s="14" t="str">
        <f t="shared" si="20"/>
        <v/>
      </c>
      <c r="K238" s="14" t="str">
        <f t="shared" si="21"/>
        <v/>
      </c>
      <c r="L238" s="14" t="str">
        <f t="shared" si="22"/>
        <v/>
      </c>
      <c r="M238" s="14">
        <f t="shared" si="23"/>
        <v>31.706982</v>
      </c>
    </row>
    <row r="239" spans="1:13">
      <c r="A239" t="str">
        <f>drift!A77</f>
        <v>FAYETTE</v>
      </c>
      <c r="B239" s="12">
        <f>drift!V77</f>
        <v>6.2427554834378451E-2</v>
      </c>
      <c r="C239" t="str">
        <f>counties!D77</f>
        <v>Fayette County</v>
      </c>
      <c r="D239">
        <f>counties!K77</f>
        <v>29.877886</v>
      </c>
      <c r="E239">
        <f>counties!L77</f>
        <v>-96.921231000000006</v>
      </c>
      <c r="F239" s="1">
        <f>'2012'!G77</f>
        <v>15825</v>
      </c>
      <c r="G239" s="1"/>
      <c r="H239" s="14" t="str">
        <f t="shared" si="18"/>
        <v/>
      </c>
      <c r="I239" s="14" t="str">
        <f t="shared" si="19"/>
        <v/>
      </c>
      <c r="J239" s="14" t="str">
        <f t="shared" si="20"/>
        <v/>
      </c>
      <c r="K239" s="14" t="str">
        <f t="shared" si="21"/>
        <v/>
      </c>
      <c r="L239" s="14" t="str">
        <f t="shared" si="22"/>
        <v/>
      </c>
      <c r="M239" s="14">
        <f t="shared" si="23"/>
        <v>29.877886</v>
      </c>
    </row>
    <row r="240" spans="1:13">
      <c r="A240" t="str">
        <f>drift!A226</f>
        <v>THROCKMORTON</v>
      </c>
      <c r="B240" s="12">
        <f>drift!V226</f>
        <v>6.3593119815457233E-2</v>
      </c>
      <c r="C240" t="str">
        <f>counties!D226</f>
        <v>Throckmorton County</v>
      </c>
      <c r="D240">
        <f>counties!K226</f>
        <v>33.170712000000002</v>
      </c>
      <c r="E240">
        <f>counties!L226</f>
        <v>-99.206136999999998</v>
      </c>
      <c r="F240" s="1">
        <f>'2012'!G226</f>
        <v>1286</v>
      </c>
      <c r="G240" s="1"/>
      <c r="H240" s="14" t="str">
        <f t="shared" si="18"/>
        <v/>
      </c>
      <c r="I240" s="14" t="str">
        <f t="shared" si="19"/>
        <v/>
      </c>
      <c r="J240" s="14" t="str">
        <f t="shared" si="20"/>
        <v/>
      </c>
      <c r="K240" s="14" t="str">
        <f t="shared" si="21"/>
        <v/>
      </c>
      <c r="L240" s="14" t="str">
        <f t="shared" si="22"/>
        <v/>
      </c>
      <c r="M240" s="14">
        <f t="shared" si="23"/>
        <v>33.170712000000002</v>
      </c>
    </row>
    <row r="241" spans="1:13">
      <c r="A241" t="str">
        <f>drift!A43</f>
        <v>COKE</v>
      </c>
      <c r="B241" s="12">
        <f>drift!V43</f>
        <v>6.4463440166940611E-2</v>
      </c>
      <c r="C241" t="str">
        <f>counties!D43</f>
        <v>Coke County</v>
      </c>
      <c r="D241">
        <f>counties!K43</f>
        <v>31.877105</v>
      </c>
      <c r="E241">
        <f>counties!L43</f>
        <v>-100.63523600000001</v>
      </c>
      <c r="F241" s="1">
        <f>'2012'!G43</f>
        <v>2326</v>
      </c>
      <c r="G241" s="1"/>
      <c r="H241" s="14" t="str">
        <f t="shared" si="18"/>
        <v/>
      </c>
      <c r="I241" s="14" t="str">
        <f t="shared" si="19"/>
        <v/>
      </c>
      <c r="J241" s="14" t="str">
        <f t="shared" si="20"/>
        <v/>
      </c>
      <c r="K241" s="14" t="str">
        <f t="shared" si="21"/>
        <v/>
      </c>
      <c r="L241" s="14" t="str">
        <f t="shared" si="22"/>
        <v/>
      </c>
      <c r="M241" s="14">
        <f t="shared" si="23"/>
        <v>31.877105</v>
      </c>
    </row>
    <row r="242" spans="1:13">
      <c r="A242" t="str">
        <f>drift!A74</f>
        <v>ERATH</v>
      </c>
      <c r="B242" s="12">
        <f>drift!V74</f>
        <v>6.5214662167827675E-2</v>
      </c>
      <c r="C242" t="str">
        <f>counties!D74</f>
        <v>Erath County</v>
      </c>
      <c r="D242">
        <f>counties!K74</f>
        <v>32.238135999999997</v>
      </c>
      <c r="E242">
        <f>counties!L74</f>
        <v>-98.222376999999994</v>
      </c>
      <c r="F242" s="1">
        <f>'2012'!G74</f>
        <v>20801</v>
      </c>
      <c r="G242" s="1"/>
      <c r="H242" s="14" t="str">
        <f t="shared" si="18"/>
        <v/>
      </c>
      <c r="I242" s="14" t="str">
        <f t="shared" si="19"/>
        <v/>
      </c>
      <c r="J242" s="14" t="str">
        <f t="shared" si="20"/>
        <v/>
      </c>
      <c r="K242" s="14" t="str">
        <f t="shared" si="21"/>
        <v/>
      </c>
      <c r="L242" s="14" t="str">
        <f t="shared" si="22"/>
        <v/>
      </c>
      <c r="M242" s="14">
        <f t="shared" si="23"/>
        <v>32.238135999999997</v>
      </c>
    </row>
    <row r="243" spans="1:13">
      <c r="A243" t="str">
        <f>drift!A159</f>
        <v>MASON</v>
      </c>
      <c r="B243" s="12">
        <f>drift!V159</f>
        <v>6.5569456831855888E-2</v>
      </c>
      <c r="C243" t="str">
        <f>counties!D159</f>
        <v>Madison County</v>
      </c>
      <c r="D243">
        <f>counties!K159</f>
        <v>30.966878000000001</v>
      </c>
      <c r="E243">
        <f>counties!L159</f>
        <v>-95.930372000000006</v>
      </c>
      <c r="F243" s="1">
        <f>'2012'!G159</f>
        <v>2893</v>
      </c>
      <c r="G243" s="1"/>
      <c r="H243" s="14" t="str">
        <f t="shared" si="18"/>
        <v/>
      </c>
      <c r="I243" s="14" t="str">
        <f t="shared" si="19"/>
        <v/>
      </c>
      <c r="J243" s="14" t="str">
        <f t="shared" si="20"/>
        <v/>
      </c>
      <c r="K243" s="14" t="str">
        <f t="shared" si="21"/>
        <v/>
      </c>
      <c r="L243" s="14" t="str">
        <f t="shared" si="22"/>
        <v/>
      </c>
      <c r="M243" s="14">
        <f t="shared" si="23"/>
        <v>30.966878000000001</v>
      </c>
    </row>
    <row r="244" spans="1:13">
      <c r="A244" t="str">
        <f>drift!A76</f>
        <v>FANNIN</v>
      </c>
      <c r="B244" s="12">
        <f>drift!V76</f>
        <v>6.6157701626860521E-2</v>
      </c>
      <c r="C244" t="str">
        <f>counties!D76</f>
        <v>Fannin County</v>
      </c>
      <c r="D244">
        <f>counties!K76</f>
        <v>33.591161</v>
      </c>
      <c r="E244">
        <f>counties!L76</f>
        <v>-96.104988000000006</v>
      </c>
      <c r="F244" s="1">
        <f>'2012'!G76</f>
        <v>19396</v>
      </c>
      <c r="G244" s="1"/>
      <c r="H244" s="14" t="str">
        <f t="shared" si="18"/>
        <v/>
      </c>
      <c r="I244" s="14" t="str">
        <f t="shared" si="19"/>
        <v/>
      </c>
      <c r="J244" s="14" t="str">
        <f t="shared" si="20"/>
        <v/>
      </c>
      <c r="K244" s="14" t="str">
        <f t="shared" si="21"/>
        <v/>
      </c>
      <c r="L244" s="14" t="str">
        <f t="shared" si="22"/>
        <v/>
      </c>
      <c r="M244" s="14">
        <f t="shared" si="23"/>
        <v>33.591161</v>
      </c>
    </row>
    <row r="245" spans="1:13">
      <c r="A245" t="str">
        <f>drift!A221</f>
        <v>SWISHER</v>
      </c>
      <c r="B245" s="12">
        <f>drift!V221</f>
        <v>6.6428722139929008E-2</v>
      </c>
      <c r="C245" t="str">
        <f>counties!D221</f>
        <v>Swisher County</v>
      </c>
      <c r="D245">
        <f>counties!K221</f>
        <v>34.530459999999998</v>
      </c>
      <c r="E245">
        <f>counties!L221</f>
        <v>-101.73285199999999</v>
      </c>
      <c r="F245" s="1">
        <f>'2012'!G221</f>
        <v>4182</v>
      </c>
      <c r="G245" s="1"/>
      <c r="H245" s="14" t="str">
        <f t="shared" si="18"/>
        <v/>
      </c>
      <c r="I245" s="14" t="str">
        <f t="shared" si="19"/>
        <v/>
      </c>
      <c r="J245" s="14" t="str">
        <f t="shared" si="20"/>
        <v/>
      </c>
      <c r="K245" s="14" t="str">
        <f t="shared" si="21"/>
        <v/>
      </c>
      <c r="L245" s="14" t="str">
        <f t="shared" si="22"/>
        <v/>
      </c>
      <c r="M245" s="14">
        <f t="shared" si="23"/>
        <v>34.530459999999998</v>
      </c>
    </row>
    <row r="246" spans="1:13">
      <c r="A246" t="str">
        <f>drift!A78</f>
        <v>FISHER</v>
      </c>
      <c r="B246" s="12">
        <f>drift!V78</f>
        <v>6.9331110032294085E-2</v>
      </c>
      <c r="C246" t="str">
        <f>counties!D78</f>
        <v>Fisher County</v>
      </c>
      <c r="D246">
        <f>counties!K78</f>
        <v>32.740473000000001</v>
      </c>
      <c r="E246">
        <f>counties!L78</f>
        <v>-100.40312</v>
      </c>
      <c r="F246" s="1">
        <f>'2012'!G78</f>
        <v>2811</v>
      </c>
      <c r="G246" s="1"/>
      <c r="H246" s="14" t="str">
        <f t="shared" si="18"/>
        <v/>
      </c>
      <c r="I246" s="14" t="str">
        <f t="shared" si="19"/>
        <v/>
      </c>
      <c r="J246" s="14" t="str">
        <f t="shared" si="20"/>
        <v/>
      </c>
      <c r="K246" s="14" t="str">
        <f t="shared" si="21"/>
        <v/>
      </c>
      <c r="L246" s="14" t="str">
        <f t="shared" si="22"/>
        <v/>
      </c>
      <c r="M246" s="14">
        <f t="shared" si="23"/>
        <v>32.740473000000001</v>
      </c>
    </row>
    <row r="247" spans="1:13">
      <c r="A247" t="str">
        <f>drift!A136</f>
        <v>KIMBLE</v>
      </c>
      <c r="B247" s="12">
        <f>drift!V136</f>
        <v>7.1806957731012089E-2</v>
      </c>
      <c r="C247" t="str">
        <f>counties!D136</f>
        <v>Kimble County</v>
      </c>
      <c r="D247">
        <f>counties!K136</f>
        <v>30.479472000000001</v>
      </c>
      <c r="E247">
        <f>counties!L136</f>
        <v>-99.746396000000004</v>
      </c>
      <c r="F247" s="1">
        <f>'2012'!G136</f>
        <v>2947</v>
      </c>
      <c r="G247" s="1"/>
      <c r="H247" s="14" t="str">
        <f t="shared" si="18"/>
        <v/>
      </c>
      <c r="I247" s="14" t="str">
        <f t="shared" si="19"/>
        <v/>
      </c>
      <c r="J247" s="14" t="str">
        <f t="shared" si="20"/>
        <v/>
      </c>
      <c r="K247" s="14" t="str">
        <f t="shared" si="21"/>
        <v/>
      </c>
      <c r="L247" s="14" t="str">
        <f t="shared" si="22"/>
        <v/>
      </c>
      <c r="M247" s="14">
        <f t="shared" si="23"/>
        <v>30.479472000000001</v>
      </c>
    </row>
    <row r="248" spans="1:13">
      <c r="A248" t="str">
        <f>drift!A130</f>
        <v>KARNES</v>
      </c>
      <c r="B248" s="12">
        <f>drift!V130</f>
        <v>7.2192134776500883E-2</v>
      </c>
      <c r="C248" t="str">
        <f>counties!D130</f>
        <v>Karnes County</v>
      </c>
      <c r="D248">
        <f>counties!K130</f>
        <v>28.907617999999999</v>
      </c>
      <c r="E248">
        <f>counties!L130</f>
        <v>-97.860766999999996</v>
      </c>
      <c r="F248" s="1">
        <f>'2012'!G130</f>
        <v>7831</v>
      </c>
      <c r="G248" s="1"/>
      <c r="H248" s="14" t="str">
        <f t="shared" si="18"/>
        <v/>
      </c>
      <c r="I248" s="14" t="str">
        <f t="shared" si="19"/>
        <v/>
      </c>
      <c r="J248" s="14" t="str">
        <f t="shared" si="20"/>
        <v/>
      </c>
      <c r="K248" s="14" t="str">
        <f t="shared" si="21"/>
        <v/>
      </c>
      <c r="L248" s="14" t="str">
        <f t="shared" si="22"/>
        <v/>
      </c>
      <c r="M248" s="14">
        <f t="shared" si="23"/>
        <v>28.907617999999999</v>
      </c>
    </row>
    <row r="249" spans="1:13">
      <c r="A249" t="str">
        <f>drift!A71</f>
        <v>EDWARDS</v>
      </c>
      <c r="B249" s="12">
        <f>drift!V71</f>
        <v>7.3798290667467015E-2</v>
      </c>
      <c r="C249" t="str">
        <f>counties!D71</f>
        <v>Edwards County</v>
      </c>
      <c r="D249">
        <f>counties!K71</f>
        <v>29.985876999999999</v>
      </c>
      <c r="E249">
        <f>counties!L71</f>
        <v>-100.307373</v>
      </c>
      <c r="F249" s="1">
        <f>'2012'!G71</f>
        <v>1565</v>
      </c>
      <c r="G249" s="1"/>
      <c r="H249" s="14" t="str">
        <f t="shared" si="18"/>
        <v/>
      </c>
      <c r="I249" s="14" t="str">
        <f t="shared" si="19"/>
        <v/>
      </c>
      <c r="J249" s="14" t="str">
        <f t="shared" si="20"/>
        <v/>
      </c>
      <c r="K249" s="14" t="str">
        <f t="shared" si="21"/>
        <v/>
      </c>
      <c r="L249" s="14" t="str">
        <f t="shared" si="22"/>
        <v/>
      </c>
      <c r="M249" s="14">
        <f t="shared" si="23"/>
        <v>29.985876999999999</v>
      </c>
    </row>
    <row r="250" spans="1:13">
      <c r="A250" t="str">
        <f>drift!A49</f>
        <v>COMANCHE</v>
      </c>
      <c r="B250" s="12">
        <f>drift!V49</f>
        <v>7.4915094563517859E-2</v>
      </c>
      <c r="C250" t="str">
        <f>counties!D49</f>
        <v>Comanche County</v>
      </c>
      <c r="D250">
        <f>counties!K49</f>
        <v>31.951644999999999</v>
      </c>
      <c r="E250">
        <f>counties!L49</f>
        <v>-98.549616999999998</v>
      </c>
      <c r="F250" s="1">
        <f>'2012'!G49</f>
        <v>8783</v>
      </c>
      <c r="G250" s="1"/>
      <c r="H250" s="14" t="str">
        <f t="shared" si="18"/>
        <v/>
      </c>
      <c r="I250" s="14" t="str">
        <f t="shared" si="19"/>
        <v/>
      </c>
      <c r="J250" s="14" t="str">
        <f t="shared" si="20"/>
        <v/>
      </c>
      <c r="K250" s="14" t="str">
        <f t="shared" si="21"/>
        <v/>
      </c>
      <c r="L250" s="14" t="str">
        <f t="shared" si="22"/>
        <v/>
      </c>
      <c r="M250" s="14">
        <f t="shared" si="23"/>
        <v>31.951644999999999</v>
      </c>
    </row>
    <row r="251" spans="1:13">
      <c r="A251" t="str">
        <f>drift!A25</f>
        <v>BRISCOE</v>
      </c>
      <c r="B251" s="12">
        <f>drift!V25</f>
        <v>8.0560558662748472E-2</v>
      </c>
      <c r="C251" t="str">
        <f>counties!D25</f>
        <v>Briscoe County</v>
      </c>
      <c r="D251">
        <f>counties!K25</f>
        <v>34.525171999999998</v>
      </c>
      <c r="E251">
        <f>counties!L25</f>
        <v>-101.205893</v>
      </c>
      <c r="F251" s="1">
        <f>'2012'!G25</f>
        <v>1141</v>
      </c>
      <c r="G251" s="1"/>
      <c r="H251" s="14" t="str">
        <f t="shared" si="18"/>
        <v/>
      </c>
      <c r="I251" s="14" t="str">
        <f t="shared" si="19"/>
        <v/>
      </c>
      <c r="J251" s="14" t="str">
        <f t="shared" si="20"/>
        <v/>
      </c>
      <c r="K251" s="14" t="str">
        <f t="shared" si="21"/>
        <v/>
      </c>
      <c r="L251" s="14" t="str">
        <f t="shared" si="22"/>
        <v/>
      </c>
      <c r="M251" s="14">
        <f t="shared" si="23"/>
        <v>34.525171999999998</v>
      </c>
    </row>
    <row r="252" spans="1:13">
      <c r="A252" t="str">
        <f>drift!A166</f>
        <v>MENARD</v>
      </c>
      <c r="B252" s="12">
        <f>drift!V166</f>
        <v>8.8867721865310223E-2</v>
      </c>
      <c r="C252" t="str">
        <f>counties!D166</f>
        <v>Menard County</v>
      </c>
      <c r="D252">
        <f>counties!K166</f>
        <v>30.883707000000001</v>
      </c>
      <c r="E252">
        <f>counties!L166</f>
        <v>-99.854935999999995</v>
      </c>
      <c r="F252" s="1">
        <f>'2012'!G166</f>
        <v>1638</v>
      </c>
      <c r="G252" s="1"/>
      <c r="H252" s="14" t="str">
        <f t="shared" si="18"/>
        <v/>
      </c>
      <c r="I252" s="14" t="str">
        <f t="shared" si="19"/>
        <v/>
      </c>
      <c r="J252" s="14" t="str">
        <f t="shared" si="20"/>
        <v/>
      </c>
      <c r="K252" s="14" t="str">
        <f t="shared" si="21"/>
        <v/>
      </c>
      <c r="L252" s="14" t="str">
        <f t="shared" si="22"/>
        <v/>
      </c>
      <c r="M252" s="14">
        <f t="shared" si="23"/>
        <v>30.883707000000001</v>
      </c>
    </row>
    <row r="253" spans="1:13">
      <c r="A253" t="str">
        <f>drift!A80</f>
        <v>FOARD</v>
      </c>
      <c r="B253" s="12">
        <f>drift!V80</f>
        <v>8.9077013521457915E-2</v>
      </c>
      <c r="C253" t="str">
        <f>counties!D80</f>
        <v>Foard County</v>
      </c>
      <c r="D253">
        <f>counties!K80</f>
        <v>33.980404</v>
      </c>
      <c r="E253">
        <f>counties!L80</f>
        <v>-99.777427000000003</v>
      </c>
      <c r="F253" s="1">
        <f>'2012'!G80</f>
        <v>1076</v>
      </c>
      <c r="G253" s="1"/>
      <c r="H253" s="14" t="str">
        <f t="shared" si="18"/>
        <v/>
      </c>
      <c r="I253" s="14" t="str">
        <f t="shared" si="19"/>
        <v/>
      </c>
      <c r="J253" s="14" t="str">
        <f t="shared" si="20"/>
        <v/>
      </c>
      <c r="K253" s="14" t="str">
        <f t="shared" si="21"/>
        <v/>
      </c>
      <c r="L253" s="14" t="str">
        <f t="shared" si="22"/>
        <v/>
      </c>
      <c r="M253" s="14">
        <f t="shared" si="23"/>
        <v>33.980404</v>
      </c>
    </row>
    <row r="254" spans="1:13">
      <c r="A254" t="str">
        <f>drift!A218</f>
        <v>STERLING</v>
      </c>
      <c r="B254" s="12">
        <f>drift!V218</f>
        <v>9.3947011543677461E-2</v>
      </c>
      <c r="C254" t="str">
        <f>counties!D218</f>
        <v>Sterling County</v>
      </c>
      <c r="D254">
        <f>counties!K218</f>
        <v>31.835774000000001</v>
      </c>
      <c r="E254">
        <f>counties!L218</f>
        <v>-101.054911</v>
      </c>
      <c r="F254" s="1">
        <f>'2012'!G218</f>
        <v>851</v>
      </c>
      <c r="G254" s="1"/>
      <c r="H254" s="14" t="str">
        <f t="shared" si="18"/>
        <v/>
      </c>
      <c r="I254" s="14" t="str">
        <f t="shared" si="19"/>
        <v/>
      </c>
      <c r="J254" s="14" t="str">
        <f t="shared" si="20"/>
        <v/>
      </c>
      <c r="K254" s="14" t="str">
        <f t="shared" si="21"/>
        <v/>
      </c>
      <c r="L254" s="14" t="str">
        <f t="shared" si="22"/>
        <v/>
      </c>
      <c r="M254" s="14">
        <f t="shared" si="23"/>
        <v>31.835774000000001</v>
      </c>
    </row>
    <row r="255" spans="1:13">
      <c r="A255" t="str">
        <f>drift!A164</f>
        <v>MCMULLEN</v>
      </c>
      <c r="B255" s="12">
        <f>drift!V164</f>
        <v>0.11491950552325148</v>
      </c>
      <c r="C255" t="str">
        <f>counties!D164</f>
        <v>Maverick County</v>
      </c>
      <c r="D255">
        <f>counties!K164</f>
        <v>28.745217</v>
      </c>
      <c r="E255">
        <f>counties!L164</f>
        <v>-100.311368</v>
      </c>
      <c r="F255" s="1">
        <f>'2012'!G164</f>
        <v>734</v>
      </c>
      <c r="G255" s="1"/>
      <c r="H255" s="14" t="str">
        <f t="shared" si="18"/>
        <v/>
      </c>
      <c r="I255" s="14" t="str">
        <f t="shared" si="19"/>
        <v/>
      </c>
      <c r="J255" s="14" t="str">
        <f t="shared" si="20"/>
        <v/>
      </c>
      <c r="K255" s="14" t="str">
        <f t="shared" si="21"/>
        <v/>
      </c>
      <c r="L255" s="14" t="str">
        <f t="shared" si="22"/>
        <v/>
      </c>
      <c r="M255" s="14">
        <f t="shared" si="23"/>
        <v>28.745217</v>
      </c>
    </row>
  </sheetData>
  <sortState ref="A2:M256">
    <sortCondition ref="B2:B256"/>
  </sortState>
  <phoneticPr fontId="4" type="noConversion"/>
  <conditionalFormatting sqref="B2:B255">
    <cfRule type="colorScale" priority="1">
      <colorScale>
        <cfvo type="num" val="-0.115"/>
        <cfvo type="num" val="0"/>
        <cfvo type="num" val="0.115"/>
        <color rgb="FF0000FF"/>
        <color theme="0"/>
        <color rgb="FFFF0000"/>
      </colorScale>
    </cfRule>
  </conditionalFormatting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Map</vt:lpstr>
      <vt:lpstr>sources and credits</vt:lpstr>
      <vt:lpstr>2008</vt:lpstr>
      <vt:lpstr>2012</vt:lpstr>
      <vt:lpstr>drift</vt:lpstr>
      <vt:lpstr>counties</vt:lpstr>
      <vt:lpstr>combined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Prentiss Riddle</dc:creator>
  <cp:lastModifiedBy>Prentiss Riddle</cp:lastModifiedBy>
  <cp:lastPrinted>2012-11-20T16:22:42Z</cp:lastPrinted>
  <dcterms:created xsi:type="dcterms:W3CDTF">2012-11-15T18:44:07Z</dcterms:created>
  <dcterms:modified xsi:type="dcterms:W3CDTF">2012-11-20T17:39:47Z</dcterms:modified>
</cp:coreProperties>
</file>